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4_1" sheetId="1" r:id="rId1"/>
    <sheet name="Z4_1" sheetId="2" state="hidden" r:id="rId2"/>
  </sheets>
  <externalReferences>
    <externalReference r:id="rId5"/>
    <externalReference r:id="rId6"/>
  </externalReferences>
  <definedNames>
    <definedName name="Z4_1">'Z4_1'!$A$1:$E$33</definedName>
    <definedName name="_xlnm.Print_Area" localSheetId="0">'4_1'!$A$1:$M$45</definedName>
  </definedNames>
  <calcPr fullCalcOnLoad="1"/>
</workbook>
</file>

<file path=xl/sharedStrings.xml><?xml version="1.0" encoding="utf-8"?>
<sst xmlns="http://schemas.openxmlformats.org/spreadsheetml/2006/main" count="115" uniqueCount="89">
  <si>
    <t>Розгляд місцевими загальними судами справ та матеріалів у порядку цивільного судочинства</t>
  </si>
  <si>
    <t>Таблиця 4.1</t>
  </si>
  <si>
    <t>№ з/п</t>
  </si>
  <si>
    <t>Найменування показників</t>
  </si>
  <si>
    <t>Знаходилося на розгляді справ та матеріалів</t>
  </si>
  <si>
    <t>Розглянуто</t>
  </si>
  <si>
    <t>із ухваленням рішення</t>
  </si>
  <si>
    <t>із задоволенням позову (заяви)</t>
  </si>
  <si>
    <t>динаміка,                    %</t>
  </si>
  <si>
    <t>питома вага %*</t>
  </si>
  <si>
    <t>А</t>
  </si>
  <si>
    <t>Б</t>
  </si>
  <si>
    <t>Справи наказного провадження,     з них</t>
  </si>
  <si>
    <t>X</t>
  </si>
  <si>
    <t xml:space="preserve">Питома вага від числа загальної кількості справ, що розглядаються в порядку цивільного судочинства, % </t>
  </si>
  <si>
    <t>Х</t>
  </si>
  <si>
    <t>1.1</t>
  </si>
  <si>
    <t xml:space="preserve"> заяви про скасування судового наказу</t>
  </si>
  <si>
    <t>2</t>
  </si>
  <si>
    <t>Позовне провадження. Позовні заяви і справи</t>
  </si>
  <si>
    <t>2.1</t>
  </si>
  <si>
    <t>Справи позовного провадження (усього), з них</t>
  </si>
  <si>
    <t>2.1.1</t>
  </si>
  <si>
    <t xml:space="preserve">Спори про право власності та інші речові права </t>
  </si>
  <si>
    <t>2.1.2</t>
  </si>
  <si>
    <t xml:space="preserve">Спори про право інтелектуальної власності </t>
  </si>
  <si>
    <t>2.1.3</t>
  </si>
  <si>
    <t xml:space="preserve">Спори, що виникають із договорів </t>
  </si>
  <si>
    <t>2.1.4</t>
  </si>
  <si>
    <t xml:space="preserve">Спори про недоговірні зобов"язання, з них </t>
  </si>
  <si>
    <t>2.1.4.1</t>
  </si>
  <si>
    <t xml:space="preserve">про відшкодування шкоди, завданої порушенням законодавства про охорону навколишнього природного середовища </t>
  </si>
  <si>
    <t>2.1.4.2</t>
  </si>
  <si>
    <t>завданої незаконними рішеннями, діями чи бездіяльністю органу, що здійснює оперативно-розшукову діяльність, досудове розслідування, прокуратури або суду</t>
  </si>
  <si>
    <t>2.1.4.3</t>
  </si>
  <si>
    <t>завданої внаслідок недоліків товарів, робіт (послуг)</t>
  </si>
  <si>
    <t>2.1.5</t>
  </si>
  <si>
    <t>Спори про спадкове право</t>
  </si>
  <si>
    <t>2.1.6</t>
  </si>
  <si>
    <t>Спори про захист немайнових прав фізичних осіб,
 з них</t>
  </si>
  <si>
    <t>2.1.6.1</t>
  </si>
  <si>
    <t xml:space="preserve"> про захист честі, гідності й ділвої репутації до засобів масової інформації</t>
  </si>
  <si>
    <t>2.1.7</t>
  </si>
  <si>
    <t xml:space="preserve">Спори, що виникають із житлових правовідносин </t>
  </si>
  <si>
    <t>2.1.8</t>
  </si>
  <si>
    <t xml:space="preserve">Спори, що виникають із земельних правовідносин </t>
  </si>
  <si>
    <t>2.1.9</t>
  </si>
  <si>
    <t xml:space="preserve">Спори, що виникають із сімейних правовідносин </t>
  </si>
  <si>
    <t>2.1.10</t>
  </si>
  <si>
    <t xml:space="preserve">Спори, що виникають із трудових правовідносин </t>
  </si>
  <si>
    <t>2.1.11</t>
  </si>
  <si>
    <t>Спори, пов’язані із застосуванням Закону України ”Про захист прав споживачів”</t>
  </si>
  <si>
    <t>2.1.12</t>
  </si>
  <si>
    <t>Звільнення майна з-під арешту (виключення майна з опису)</t>
  </si>
  <si>
    <t>2.1.13</t>
  </si>
  <si>
    <t>Інші позовного провадження</t>
  </si>
  <si>
    <t>3</t>
  </si>
  <si>
    <t>Заяви про перегляд заочного рішення</t>
  </si>
  <si>
    <t>4</t>
  </si>
  <si>
    <t>Заяви про забезпечення доказів, позову до подання позовної заяви</t>
  </si>
  <si>
    <t>5</t>
  </si>
  <si>
    <t>Окреме провадження. Заяви і справи</t>
  </si>
  <si>
    <t>5.1</t>
  </si>
  <si>
    <t>Справи окремого провадження</t>
  </si>
  <si>
    <t>6</t>
  </si>
  <si>
    <t>Заяви про перегляд рішень, ухвал суду чи судових наказів у зв"язку з нововиявленими обставинами</t>
  </si>
  <si>
    <t>7</t>
  </si>
  <si>
    <t>Клопотання, заяви, подання  у порядку виконання судових рішень</t>
  </si>
  <si>
    <t>8</t>
  </si>
  <si>
    <t>Скарги на дії або бездіяльність державного виконавця чи іншої посадової особи державної виконавчої служби</t>
  </si>
  <si>
    <t>9</t>
  </si>
  <si>
    <t>Клопотання про визнання та виконання рішень іноземних судів в Україні</t>
  </si>
  <si>
    <t>10</t>
  </si>
  <si>
    <t>Заяви про відновлення втраченого судового провадження</t>
  </si>
  <si>
    <t>11</t>
  </si>
  <si>
    <t>Судові доручення</t>
  </si>
  <si>
    <t>12</t>
  </si>
  <si>
    <t>Заяви про виконання/скасування рішення третейського суду</t>
  </si>
  <si>
    <t>13</t>
  </si>
  <si>
    <t>УСЬОГО</t>
  </si>
  <si>
    <t>* - %  від кількості справ, що знаходились на розгляді</t>
  </si>
  <si>
    <t>F1</t>
  </si>
  <si>
    <t>F2</t>
  </si>
  <si>
    <t>F3</t>
  </si>
  <si>
    <t>F4</t>
  </si>
  <si>
    <t>kr</t>
  </si>
  <si>
    <t>I півріччя 2015</t>
  </si>
  <si>
    <t>I півріччя 2016</t>
  </si>
  <si>
    <t>з них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</si>
</sst>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6">
    <font>
      <sz val="10"/>
      <name val="Arial Cyr"/>
      <family val="0"/>
    </font>
    <font>
      <b/>
      <sz val="12"/>
      <name val="Times New Roman"/>
      <family val="1"/>
    </font>
    <font>
      <sz val="10"/>
      <color indexed="4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4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>
      <alignment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4" fontId="2" fillId="0" borderId="0" xfId="52" applyNumberFormat="1" applyFont="1">
      <alignment/>
      <protection/>
    </xf>
    <xf numFmtId="1" fontId="2" fillId="0" borderId="0" xfId="52" applyNumberFormat="1" applyFont="1">
      <alignment/>
      <protection/>
    </xf>
    <xf numFmtId="0" fontId="7" fillId="32" borderId="10" xfId="0" applyFont="1" applyFill="1" applyBorder="1" applyAlignment="1">
      <alignment horizontal="left" vertical="center" wrapText="1"/>
    </xf>
    <xf numFmtId="0" fontId="6" fillId="0" borderId="10" xfId="52" applyFont="1" applyBorder="1" applyAlignment="1">
      <alignment horizontal="left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Border="1" applyAlignment="1">
      <alignment vertical="center" wrapText="1"/>
      <protection/>
    </xf>
    <xf numFmtId="0" fontId="7" fillId="0" borderId="10" xfId="52" applyFont="1" applyBorder="1" applyAlignment="1">
      <alignment vertical="center" wrapText="1"/>
      <protection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52" applyFont="1" applyFill="1" applyBorder="1" applyAlignment="1">
      <alignment horizontal="left" vertical="center" wrapText="1"/>
      <protection/>
    </xf>
    <xf numFmtId="0" fontId="3" fillId="0" borderId="0" xfId="52" applyFont="1" applyAlignment="1">
      <alignment horizontal="center"/>
      <protection/>
    </xf>
    <xf numFmtId="1" fontId="3" fillId="0" borderId="0" xfId="52" applyNumberFormat="1" applyFont="1">
      <alignment/>
      <protection/>
    </xf>
    <xf numFmtId="0" fontId="8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8" fillId="0" borderId="0" xfId="52" applyFont="1" applyAlignment="1">
      <alignment horizontal="center"/>
      <protection/>
    </xf>
    <xf numFmtId="0" fontId="0" fillId="0" borderId="0" xfId="0" applyNumberFormat="1" applyAlignment="1" quotePrefix="1">
      <alignment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center" vertical="top" wrapText="1"/>
      <protection/>
    </xf>
    <xf numFmtId="1" fontId="3" fillId="0" borderId="10" xfId="52" applyNumberFormat="1" applyFont="1" applyBorder="1" applyAlignment="1" applyProtection="1">
      <alignment horizontal="right" vertical="center" wrapText="1"/>
      <protection locked="0"/>
    </xf>
    <xf numFmtId="1" fontId="3" fillId="0" borderId="10" xfId="52" applyNumberFormat="1" applyFont="1" applyFill="1" applyBorder="1" applyAlignment="1" applyProtection="1">
      <alignment horizontal="right" vertical="center" wrapText="1"/>
      <protection/>
    </xf>
    <xf numFmtId="1" fontId="3" fillId="0" borderId="10" xfId="52" applyNumberFormat="1" applyFont="1" applyBorder="1" applyAlignment="1">
      <alignment horizontal="right" vertical="center"/>
      <protection/>
    </xf>
    <xf numFmtId="0" fontId="3" fillId="0" borderId="10" xfId="52" applyFont="1" applyBorder="1" applyAlignment="1">
      <alignment horizontal="right" vertical="center"/>
      <protection/>
    </xf>
    <xf numFmtId="0" fontId="9" fillId="0" borderId="0" xfId="52" applyFont="1">
      <alignment/>
      <protection/>
    </xf>
    <xf numFmtId="0" fontId="10" fillId="0" borderId="0" xfId="52" applyFont="1">
      <alignment/>
      <protection/>
    </xf>
    <xf numFmtId="2" fontId="3" fillId="32" borderId="10" xfId="0" applyNumberFormat="1" applyFont="1" applyFill="1" applyBorder="1" applyAlignment="1">
      <alignment horizontal="right" vertical="center"/>
    </xf>
    <xf numFmtId="0" fontId="3" fillId="0" borderId="10" xfId="52" applyFont="1" applyBorder="1" applyAlignment="1" applyProtection="1">
      <alignment horizontal="right" vertical="center" wrapText="1"/>
      <protection locked="0"/>
    </xf>
    <xf numFmtId="0" fontId="1" fillId="0" borderId="0" xfId="52" applyFont="1" applyAlignment="1">
      <alignment horizontal="center"/>
      <protection/>
    </xf>
    <xf numFmtId="0" fontId="1" fillId="0" borderId="0" xfId="52" applyFont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center" textRotation="90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28" fillId="0" borderId="10" xfId="52" applyFont="1" applyBorder="1" applyAlignment="1">
      <alignment horizontal="center" vertical="top" wrapText="1"/>
      <protection/>
    </xf>
    <xf numFmtId="0" fontId="28" fillId="32" borderId="10" xfId="52" applyFont="1" applyFill="1" applyBorder="1" applyAlignment="1">
      <alignment horizontal="center" vertical="top" wrapText="1"/>
      <protection/>
    </xf>
    <xf numFmtId="0" fontId="28" fillId="0" borderId="10" xfId="52" applyFont="1" applyBorder="1" applyAlignment="1">
      <alignment horizontal="center"/>
      <protection/>
    </xf>
    <xf numFmtId="0" fontId="6" fillId="0" borderId="0" xfId="52" applyFont="1" applyAlignment="1">
      <alignment/>
      <protection/>
    </xf>
    <xf numFmtId="0" fontId="3" fillId="0" borderId="0" xfId="52" applyFont="1" applyAlignment="1">
      <alignment horizontal="right"/>
      <protection/>
    </xf>
    <xf numFmtId="49" fontId="28" fillId="34" borderId="10" xfId="52" applyNumberFormat="1" applyFont="1" applyFill="1" applyBorder="1" applyAlignment="1">
      <alignment horizontal="center" vertical="center" wrapText="1"/>
      <protection/>
    </xf>
    <xf numFmtId="1" fontId="6" fillId="34" borderId="10" xfId="52" applyNumberFormat="1" applyFont="1" applyFill="1" applyBorder="1" applyAlignment="1">
      <alignment horizontal="right" vertical="center"/>
      <protection/>
    </xf>
    <xf numFmtId="2" fontId="6" fillId="34" borderId="10" xfId="0" applyNumberFormat="1" applyFont="1" applyFill="1" applyBorder="1" applyAlignment="1">
      <alignment horizontal="right" vertical="center"/>
    </xf>
    <xf numFmtId="1" fontId="6" fillId="34" borderId="10" xfId="52" applyNumberFormat="1" applyFont="1" applyFill="1" applyBorder="1" applyAlignment="1" applyProtection="1">
      <alignment horizontal="right" vertical="center" wrapText="1"/>
      <protection/>
    </xf>
    <xf numFmtId="0" fontId="5" fillId="34" borderId="10" xfId="52" applyFont="1" applyFill="1" applyBorder="1" applyAlignment="1">
      <alignment horizontal="center" vertical="center"/>
      <protection/>
    </xf>
    <xf numFmtId="1" fontId="6" fillId="34" borderId="10" xfId="52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52" applyFont="1" applyFill="1" applyBorder="1" applyAlignment="1" applyProtection="1">
      <alignment horizontal="right" vertical="center" wrapText="1"/>
      <protection locked="0"/>
    </xf>
    <xf numFmtId="2" fontId="3" fillId="35" borderId="10" xfId="52" applyNumberFormat="1" applyFont="1" applyFill="1" applyBorder="1" applyAlignment="1" applyProtection="1">
      <alignment horizontal="right" vertical="center" wrapText="1"/>
      <protection/>
    </xf>
    <xf numFmtId="2" fontId="3" fillId="35" borderId="10" xfId="0" applyNumberFormat="1" applyFont="1" applyFill="1" applyBorder="1" applyAlignment="1">
      <alignment horizontal="right" vertical="center"/>
    </xf>
    <xf numFmtId="49" fontId="28" fillId="33" borderId="10" xfId="52" applyNumberFormat="1" applyFont="1" applyFill="1" applyBorder="1" applyAlignment="1">
      <alignment horizontal="center" vertical="center" wrapText="1"/>
      <protection/>
    </xf>
    <xf numFmtId="49" fontId="28" fillId="33" borderId="10" xfId="52" applyNumberFormat="1" applyFont="1" applyFill="1" applyBorder="1" applyAlignment="1">
      <alignment horizontal="center" vertical="center" wrapText="1"/>
      <protection/>
    </xf>
    <xf numFmtId="2" fontId="3" fillId="35" borderId="10" xfId="52" applyNumberFormat="1" applyFont="1" applyFill="1" applyBorder="1" applyAlignment="1" applyProtection="1">
      <alignment horizontal="right" vertical="center" wrapText="1"/>
      <protection locked="0"/>
    </xf>
    <xf numFmtId="2" fontId="3" fillId="35" borderId="10" xfId="0" applyNumberFormat="1" applyFont="1" applyFill="1" applyBorder="1" applyAlignment="1">
      <alignment horizontal="right" vertical="center" wrapText="1"/>
    </xf>
    <xf numFmtId="2" fontId="3" fillId="35" borderId="10" xfId="0" applyNumberFormat="1" applyFont="1" applyFill="1" applyBorder="1" applyAlignment="1" applyProtection="1">
      <alignment horizontal="right" vertical="center" wrapText="1"/>
      <protection hidden="1"/>
    </xf>
    <xf numFmtId="172" fontId="3" fillId="32" borderId="10" xfId="0" applyNumberFormat="1" applyFont="1" applyFill="1" applyBorder="1" applyAlignment="1">
      <alignment horizontal="right" vertical="center"/>
    </xf>
    <xf numFmtId="172" fontId="3" fillId="35" borderId="10" xfId="52" applyNumberFormat="1" applyFont="1" applyFill="1" applyBorder="1" applyAlignment="1">
      <alignment horizontal="right" vertical="center"/>
      <protection/>
    </xf>
    <xf numFmtId="172" fontId="3" fillId="32" borderId="10" xfId="0" applyNumberFormat="1" applyFont="1" applyFill="1" applyBorder="1" applyAlignment="1">
      <alignment horizontal="right" vertical="center" wrapText="1"/>
    </xf>
    <xf numFmtId="172" fontId="6" fillId="34" borderId="10" xfId="0" applyNumberFormat="1" applyFont="1" applyFill="1" applyBorder="1" applyAlignment="1">
      <alignment horizontal="right" vertical="center"/>
    </xf>
    <xf numFmtId="0" fontId="6" fillId="0" borderId="10" xfId="52" applyFont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4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!OLD_PC\d\&#1056;&#1040;&#1041;_&#1057;&#1058;&#1054;&#1051;%202015\&#1047;&#1042;&#1030;&#1058;_1.2015\&#1090;&#1072;&#1073;&#1083;&#1080;&#1094;&#1110;%201.2015\4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_1"/>
      <sheetName val="Z4_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_1"/>
      <sheetName val="Z4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5"/>
  <sheetViews>
    <sheetView tabSelected="1" zoomScale="85" zoomScaleNormal="85" zoomScalePageLayoutView="0" workbookViewId="0" topLeftCell="A1">
      <selection activeCell="C54" sqref="C54"/>
    </sheetView>
  </sheetViews>
  <sheetFormatPr defaultColWidth="9.00390625" defaultRowHeight="12.75"/>
  <cols>
    <col min="1" max="1" width="6.625" style="2" customWidth="1"/>
    <col min="2" max="2" width="44.00390625" style="2" customWidth="1"/>
    <col min="3" max="4" width="9.125" style="2" customWidth="1"/>
    <col min="5" max="5" width="8.875" style="2" customWidth="1"/>
    <col min="6" max="6" width="9.00390625" style="2" customWidth="1"/>
    <col min="7" max="7" width="7.375" style="2" customWidth="1"/>
    <col min="8" max="8" width="9.00390625" style="2" customWidth="1"/>
    <col min="9" max="9" width="7.625" style="2" customWidth="1"/>
    <col min="10" max="13" width="9.00390625" style="2" customWidth="1"/>
    <col min="14" max="15" width="9.125" style="1" customWidth="1"/>
    <col min="16" max="16" width="9.25390625" style="1" bestFit="1" customWidth="1"/>
    <col min="17" max="28" width="9.125" style="1" customWidth="1"/>
    <col min="29" max="16384" width="9.125" style="2" customWidth="1"/>
  </cols>
  <sheetData>
    <row r="1" spans="12:13" ht="12.75">
      <c r="L1" s="38"/>
      <c r="M1" s="39" t="s">
        <v>1</v>
      </c>
    </row>
    <row r="2" spans="1:13" ht="18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2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5.75" customHeight="1">
      <c r="A4" s="32" t="s">
        <v>2</v>
      </c>
      <c r="B4" s="33" t="s">
        <v>3</v>
      </c>
      <c r="C4" s="34" t="s">
        <v>4</v>
      </c>
      <c r="D4" s="34"/>
      <c r="E4" s="34"/>
      <c r="F4" s="34" t="s">
        <v>5</v>
      </c>
      <c r="G4" s="34"/>
      <c r="H4" s="34"/>
      <c r="I4" s="34"/>
      <c r="J4" s="58" t="s">
        <v>88</v>
      </c>
      <c r="K4" s="58"/>
      <c r="L4" s="58"/>
      <c r="M4" s="58"/>
    </row>
    <row r="5" spans="1:13" ht="27" customHeight="1">
      <c r="A5" s="32"/>
      <c r="B5" s="33"/>
      <c r="C5" s="34"/>
      <c r="D5" s="34"/>
      <c r="E5" s="34"/>
      <c r="F5" s="34"/>
      <c r="G5" s="34"/>
      <c r="H5" s="34"/>
      <c r="I5" s="34"/>
      <c r="J5" s="34" t="s">
        <v>6</v>
      </c>
      <c r="K5" s="34"/>
      <c r="L5" s="34" t="s">
        <v>7</v>
      </c>
      <c r="M5" s="34"/>
    </row>
    <row r="6" spans="1:15" ht="39.75" customHeight="1">
      <c r="A6" s="32"/>
      <c r="B6" s="33"/>
      <c r="C6" s="59" t="s">
        <v>86</v>
      </c>
      <c r="D6" s="59" t="s">
        <v>87</v>
      </c>
      <c r="E6" s="3" t="s">
        <v>8</v>
      </c>
      <c r="F6" s="59" t="s">
        <v>86</v>
      </c>
      <c r="G6" s="3" t="s">
        <v>9</v>
      </c>
      <c r="H6" s="59" t="s">
        <v>87</v>
      </c>
      <c r="I6" s="3" t="s">
        <v>9</v>
      </c>
      <c r="J6" s="59" t="s">
        <v>86</v>
      </c>
      <c r="K6" s="59" t="s">
        <v>87</v>
      </c>
      <c r="L6" s="59" t="s">
        <v>86</v>
      </c>
      <c r="M6" s="59" t="s">
        <v>87</v>
      </c>
      <c r="N6" s="26"/>
      <c r="O6" s="27"/>
    </row>
    <row r="7" spans="1:16" ht="15">
      <c r="A7" s="20" t="s">
        <v>10</v>
      </c>
      <c r="B7" s="21" t="s">
        <v>11</v>
      </c>
      <c r="C7" s="35">
        <v>1</v>
      </c>
      <c r="D7" s="35">
        <v>2</v>
      </c>
      <c r="E7" s="36">
        <v>3</v>
      </c>
      <c r="F7" s="35">
        <v>4</v>
      </c>
      <c r="G7" s="36">
        <v>5</v>
      </c>
      <c r="H7" s="35">
        <v>6</v>
      </c>
      <c r="I7" s="36">
        <v>7</v>
      </c>
      <c r="J7" s="35">
        <v>8</v>
      </c>
      <c r="K7" s="35">
        <v>9</v>
      </c>
      <c r="L7" s="37">
        <v>10</v>
      </c>
      <c r="M7" s="37">
        <v>11</v>
      </c>
      <c r="P7" s="4"/>
    </row>
    <row r="8" spans="1:19" ht="21.75" customHeight="1">
      <c r="A8" s="49">
        <v>1</v>
      </c>
      <c r="B8" s="8" t="s">
        <v>12</v>
      </c>
      <c r="C8" s="22">
        <v>138456</v>
      </c>
      <c r="D8" s="22">
        <f>'Z4_1'!A2</f>
        <v>51354</v>
      </c>
      <c r="E8" s="54">
        <f>IF(C8=0,IF(D8=0,0,100),O8)</f>
        <v>-62.909516380655226</v>
      </c>
      <c r="F8" s="22">
        <v>122267</v>
      </c>
      <c r="G8" s="28">
        <v>88.30747674351419</v>
      </c>
      <c r="H8" s="22">
        <f>'Z4_1'!B2</f>
        <v>45154</v>
      </c>
      <c r="I8" s="28">
        <f>IF(D8=0,IF(H8=0,0,100),Q8)</f>
        <v>87.92693850527709</v>
      </c>
      <c r="J8" s="29" t="s">
        <v>13</v>
      </c>
      <c r="K8" s="29" t="s">
        <v>13</v>
      </c>
      <c r="L8" s="22">
        <v>100751</v>
      </c>
      <c r="M8" s="22">
        <f>'Z4_1'!D2</f>
        <v>34988</v>
      </c>
      <c r="N8" s="5">
        <f>SUM(D8-C8)</f>
        <v>-87102</v>
      </c>
      <c r="O8" s="1">
        <f>SUM(N8*100/C8)</f>
        <v>-62.909516380655226</v>
      </c>
      <c r="P8" s="4">
        <f>SUM(F8*100/C8)</f>
        <v>88.30747674351419</v>
      </c>
      <c r="Q8" s="1">
        <f>SUM(H8*100/D8)</f>
        <v>87.92693850527709</v>
      </c>
      <c r="R8" s="1" t="e">
        <v>#DIV/0!</v>
      </c>
      <c r="S8" s="1" t="e">
        <v>#DIV/0!</v>
      </c>
    </row>
    <row r="9" spans="1:19" ht="40.5" customHeight="1">
      <c r="A9" s="49"/>
      <c r="B9" s="6" t="s">
        <v>14</v>
      </c>
      <c r="C9" s="51">
        <v>17.86047375610964</v>
      </c>
      <c r="D9" s="48">
        <f>D47</f>
        <v>7.621085686385958</v>
      </c>
      <c r="E9" s="55" t="s">
        <v>15</v>
      </c>
      <c r="F9" s="51">
        <v>21.6675970475912</v>
      </c>
      <c r="G9" s="48" t="s">
        <v>15</v>
      </c>
      <c r="H9" s="48">
        <f>H8/H43*100</f>
        <v>9.68051762062593</v>
      </c>
      <c r="I9" s="52" t="s">
        <v>15</v>
      </c>
      <c r="J9" s="51" t="s">
        <v>15</v>
      </c>
      <c r="K9" s="53" t="s">
        <v>15</v>
      </c>
      <c r="L9" s="51">
        <v>25.31095105425659</v>
      </c>
      <c r="M9" s="48">
        <f>M8/M43*100</f>
        <v>10.89398694764111</v>
      </c>
      <c r="N9" s="5">
        <f aca="true" t="shared" si="0" ref="N9:N40">SUM(D9-C9)</f>
        <v>-10.239388069723685</v>
      </c>
      <c r="O9" s="1">
        <f aca="true" t="shared" si="1" ref="O9:O40">SUM(N9*100/C9)</f>
        <v>-57.32987942842801</v>
      </c>
      <c r="P9" s="4">
        <f aca="true" t="shared" si="2" ref="P9:P40">SUM(F9*100/C9)</f>
        <v>121.31591436749675</v>
      </c>
      <c r="Q9" s="1">
        <f aca="true" t="shared" si="3" ref="Q9:Q43">SUM(H9*100/D9)</f>
        <v>127.0228156326712</v>
      </c>
      <c r="R9" s="1" t="e">
        <v>#DIV/0!</v>
      </c>
      <c r="S9" s="1" t="e">
        <v>#DIV/0!</v>
      </c>
    </row>
    <row r="10" spans="1:19" ht="19.5" customHeight="1">
      <c r="A10" s="50" t="s">
        <v>16</v>
      </c>
      <c r="B10" s="7" t="s">
        <v>17</v>
      </c>
      <c r="C10" s="22">
        <v>8137</v>
      </c>
      <c r="D10" s="22">
        <f>'Z4_1'!A3</f>
        <v>4514</v>
      </c>
      <c r="E10" s="54">
        <f>IF(C10=0,IF(D10=0,0,100),O10)</f>
        <v>-44.5250092171562</v>
      </c>
      <c r="F10" s="22">
        <v>7049</v>
      </c>
      <c r="G10" s="28">
        <v>86.62897873909303</v>
      </c>
      <c r="H10" s="22">
        <f>'Z4_1'!B3</f>
        <v>3899</v>
      </c>
      <c r="I10" s="28">
        <f>IF(D10=0,IF(H10=0,0,100),Q10)</f>
        <v>86.37571998227736</v>
      </c>
      <c r="J10" s="29" t="s">
        <v>13</v>
      </c>
      <c r="K10" s="29" t="s">
        <v>13</v>
      </c>
      <c r="L10" s="22">
        <v>6143</v>
      </c>
      <c r="M10" s="22">
        <f>'Z4_1'!D3</f>
        <v>3259</v>
      </c>
      <c r="N10" s="5">
        <f t="shared" si="0"/>
        <v>-3623</v>
      </c>
      <c r="O10" s="1">
        <f t="shared" si="1"/>
        <v>-44.5250092171562</v>
      </c>
      <c r="P10" s="4">
        <f t="shared" si="2"/>
        <v>86.62897873909303</v>
      </c>
      <c r="Q10" s="1">
        <f t="shared" si="3"/>
        <v>86.37571998227736</v>
      </c>
      <c r="R10" s="1" t="e">
        <v>#DIV/0!</v>
      </c>
      <c r="S10" s="1" t="e">
        <v>#DIV/0!</v>
      </c>
    </row>
    <row r="11" spans="1:19" ht="21" customHeight="1">
      <c r="A11" s="49" t="s">
        <v>18</v>
      </c>
      <c r="B11" s="8" t="s">
        <v>19</v>
      </c>
      <c r="C11" s="22">
        <v>521982</v>
      </c>
      <c r="D11" s="22">
        <f>'Z4_1'!A4</f>
        <v>510440</v>
      </c>
      <c r="E11" s="54">
        <f>IF(C11=0,IF(D11=0,0,100),O11)</f>
        <v>-2.211187358951075</v>
      </c>
      <c r="F11" s="22">
        <v>349194</v>
      </c>
      <c r="G11" s="28">
        <v>66.89770911640632</v>
      </c>
      <c r="H11" s="22">
        <f>'Z4_1'!B4</f>
        <v>329994</v>
      </c>
      <c r="I11" s="28">
        <f>IF(D11=0,IF(H11=0,0,100),Q11)</f>
        <v>64.64893033461327</v>
      </c>
      <c r="J11" s="29">
        <v>305188</v>
      </c>
      <c r="K11" s="29">
        <f>'Z4_1'!C4</f>
        <v>285125</v>
      </c>
      <c r="L11" s="22">
        <v>238274</v>
      </c>
      <c r="M11" s="22">
        <f>'Z4_1'!D4</f>
        <v>227297</v>
      </c>
      <c r="N11" s="5">
        <f t="shared" si="0"/>
        <v>-11542</v>
      </c>
      <c r="O11" s="1">
        <f t="shared" si="1"/>
        <v>-2.211187358951075</v>
      </c>
      <c r="P11" s="4">
        <f t="shared" si="2"/>
        <v>66.89770911640632</v>
      </c>
      <c r="Q11" s="1">
        <f t="shared" si="3"/>
        <v>64.64893033461327</v>
      </c>
      <c r="R11" s="1" t="e">
        <v>#DIV/0!</v>
      </c>
      <c r="S11" s="1" t="e">
        <v>#DIV/0!</v>
      </c>
    </row>
    <row r="12" spans="1:19" ht="38.25" customHeight="1">
      <c r="A12" s="49"/>
      <c r="B12" s="6" t="s">
        <v>14</v>
      </c>
      <c r="C12" s="51">
        <v>67.334357573248</v>
      </c>
      <c r="D12" s="48">
        <f>D11/D43*100</f>
        <v>75.75080768311813</v>
      </c>
      <c r="E12" s="55" t="s">
        <v>15</v>
      </c>
      <c r="F12" s="51">
        <v>61.882559345011835</v>
      </c>
      <c r="G12" s="48" t="s">
        <v>15</v>
      </c>
      <c r="H12" s="48">
        <f>H11/H43*100</f>
        <v>70.7470596558629</v>
      </c>
      <c r="I12" s="52" t="s">
        <v>15</v>
      </c>
      <c r="J12" s="51">
        <v>80.51157993040698</v>
      </c>
      <c r="K12" s="48">
        <f>K11/K43*100</f>
        <v>78.89173881404376</v>
      </c>
      <c r="L12" s="51">
        <v>59.8598679070375</v>
      </c>
      <c r="M12" s="48">
        <f>M11/M43*100</f>
        <v>70.77199471927464</v>
      </c>
      <c r="N12" s="5">
        <f t="shared" si="0"/>
        <v>8.416450109870127</v>
      </c>
      <c r="O12" s="1">
        <f t="shared" si="1"/>
        <v>12.499488245231273</v>
      </c>
      <c r="P12" s="4">
        <f t="shared" si="2"/>
        <v>91.90339311947015</v>
      </c>
      <c r="Q12" s="1">
        <f t="shared" si="3"/>
        <v>93.39446247466168</v>
      </c>
      <c r="R12" s="1" t="e">
        <v>#DIV/0!</v>
      </c>
      <c r="S12" s="1" t="e">
        <v>#DIV/0!</v>
      </c>
    </row>
    <row r="13" spans="1:19" ht="20.25" customHeight="1">
      <c r="A13" s="50" t="s">
        <v>20</v>
      </c>
      <c r="B13" s="9" t="s">
        <v>21</v>
      </c>
      <c r="C13" s="22">
        <v>441962</v>
      </c>
      <c r="D13" s="23">
        <f>'Z4_1'!A5</f>
        <v>429724</v>
      </c>
      <c r="E13" s="54">
        <f aca="true" t="shared" si="4" ref="E13:E28">IF(C13=0,IF(D13=0,0,100),O13)</f>
        <v>-2.7690163407713784</v>
      </c>
      <c r="F13" s="22">
        <v>305188</v>
      </c>
      <c r="G13" s="28">
        <v>69.052995506401</v>
      </c>
      <c r="H13" s="23">
        <f>'Z4_1'!B5</f>
        <v>285125</v>
      </c>
      <c r="I13" s="28">
        <f aca="true" t="shared" si="5" ref="I13:I33">IF(D13=0,IF(H13=0,0,100),Q13)</f>
        <v>66.35072744366151</v>
      </c>
      <c r="J13" s="29">
        <v>259681</v>
      </c>
      <c r="K13" s="23">
        <f>'Z4_1'!C5</f>
        <v>245882</v>
      </c>
      <c r="L13" s="22">
        <v>238274</v>
      </c>
      <c r="M13" s="23">
        <f>'Z4_1'!D5</f>
        <v>227297</v>
      </c>
      <c r="N13" s="5">
        <f t="shared" si="0"/>
        <v>-12238</v>
      </c>
      <c r="O13" s="1">
        <f t="shared" si="1"/>
        <v>-2.7690163407713784</v>
      </c>
      <c r="P13" s="4">
        <f t="shared" si="2"/>
        <v>69.052995506401</v>
      </c>
      <c r="Q13" s="1">
        <f t="shared" si="3"/>
        <v>66.35072744366151</v>
      </c>
      <c r="R13" s="1" t="e">
        <v>#DIV/0!</v>
      </c>
      <c r="S13" s="1" t="e">
        <v>#DIV/0!</v>
      </c>
    </row>
    <row r="14" spans="1:19" ht="23.25" customHeight="1">
      <c r="A14" s="50" t="s">
        <v>22</v>
      </c>
      <c r="B14" s="10" t="s">
        <v>23</v>
      </c>
      <c r="C14" s="22">
        <v>22563</v>
      </c>
      <c r="D14" s="23">
        <f>'Z4_1'!A6</f>
        <v>24082</v>
      </c>
      <c r="E14" s="54">
        <f t="shared" si="4"/>
        <v>6.7322607809245225</v>
      </c>
      <c r="F14" s="22">
        <v>13649</v>
      </c>
      <c r="G14" s="28">
        <v>60.49284226388335</v>
      </c>
      <c r="H14" s="23">
        <f>'Z4_1'!B6</f>
        <v>14138</v>
      </c>
      <c r="I14" s="28">
        <f t="shared" si="5"/>
        <v>58.707748525869945</v>
      </c>
      <c r="J14" s="29">
        <v>10859</v>
      </c>
      <c r="K14" s="23">
        <f>'Z4_1'!C6</f>
        <v>11612</v>
      </c>
      <c r="L14" s="22">
        <v>9193</v>
      </c>
      <c r="M14" s="23">
        <f>'Z4_1'!D6</f>
        <v>10184</v>
      </c>
      <c r="N14" s="5">
        <f t="shared" si="0"/>
        <v>1519</v>
      </c>
      <c r="O14" s="1">
        <f t="shared" si="1"/>
        <v>6.7322607809245225</v>
      </c>
      <c r="P14" s="4">
        <f t="shared" si="2"/>
        <v>60.49284226388335</v>
      </c>
      <c r="Q14" s="1">
        <f t="shared" si="3"/>
        <v>58.707748525869945</v>
      </c>
      <c r="R14" s="1" t="e">
        <v>#DIV/0!</v>
      </c>
      <c r="S14" s="1" t="e">
        <v>#DIV/0!</v>
      </c>
    </row>
    <row r="15" spans="1:19" ht="18.75" customHeight="1">
      <c r="A15" s="50" t="s">
        <v>24</v>
      </c>
      <c r="B15" s="10" t="s">
        <v>25</v>
      </c>
      <c r="C15" s="22">
        <v>320</v>
      </c>
      <c r="D15" s="23">
        <f>'Z4_1'!A7</f>
        <v>388</v>
      </c>
      <c r="E15" s="54">
        <f t="shared" si="4"/>
        <v>21.25</v>
      </c>
      <c r="F15" s="22">
        <v>112</v>
      </c>
      <c r="G15" s="28">
        <v>35</v>
      </c>
      <c r="H15" s="23">
        <f>'Z4_1'!B7</f>
        <v>157</v>
      </c>
      <c r="I15" s="28">
        <f t="shared" si="5"/>
        <v>40.4639175257732</v>
      </c>
      <c r="J15" s="29">
        <v>61</v>
      </c>
      <c r="K15" s="23">
        <f>'Z4_1'!C7</f>
        <v>101</v>
      </c>
      <c r="L15" s="22">
        <v>37</v>
      </c>
      <c r="M15" s="23">
        <f>'Z4_1'!D7</f>
        <v>73</v>
      </c>
      <c r="N15" s="5">
        <f t="shared" si="0"/>
        <v>68</v>
      </c>
      <c r="O15" s="1">
        <f t="shared" si="1"/>
        <v>21.25</v>
      </c>
      <c r="P15" s="4">
        <f t="shared" si="2"/>
        <v>35</v>
      </c>
      <c r="Q15" s="1">
        <f t="shared" si="3"/>
        <v>40.4639175257732</v>
      </c>
      <c r="R15" s="1" t="e">
        <v>#DIV/0!</v>
      </c>
      <c r="S15" s="1" t="e">
        <v>#DIV/0!</v>
      </c>
    </row>
    <row r="16" spans="1:19" ht="19.5" customHeight="1">
      <c r="A16" s="50" t="s">
        <v>26</v>
      </c>
      <c r="B16" s="10" t="s">
        <v>27</v>
      </c>
      <c r="C16" s="22">
        <v>181696</v>
      </c>
      <c r="D16" s="23">
        <f>'Z4_1'!A8</f>
        <v>166184</v>
      </c>
      <c r="E16" s="54">
        <f t="shared" si="4"/>
        <v>-8.537337090524833</v>
      </c>
      <c r="F16" s="22">
        <v>121852</v>
      </c>
      <c r="G16" s="28">
        <v>67.0636667840789</v>
      </c>
      <c r="H16" s="23">
        <f>'Z4_1'!B8</f>
        <v>104089</v>
      </c>
      <c r="I16" s="28">
        <f t="shared" si="5"/>
        <v>62.63479035286189</v>
      </c>
      <c r="J16" s="29">
        <v>104783</v>
      </c>
      <c r="K16" s="23">
        <f>'Z4_1'!C8</f>
        <v>90071</v>
      </c>
      <c r="L16" s="22">
        <v>96122</v>
      </c>
      <c r="M16" s="23">
        <f>'Z4_1'!D8</f>
        <v>82628</v>
      </c>
      <c r="N16" s="5">
        <f t="shared" si="0"/>
        <v>-15512</v>
      </c>
      <c r="O16" s="1">
        <f t="shared" si="1"/>
        <v>-8.537337090524833</v>
      </c>
      <c r="P16" s="4">
        <f t="shared" si="2"/>
        <v>67.0636667840789</v>
      </c>
      <c r="Q16" s="1">
        <f t="shared" si="3"/>
        <v>62.63479035286189</v>
      </c>
      <c r="R16" s="1" t="e">
        <v>#DIV/0!</v>
      </c>
      <c r="S16" s="1" t="e">
        <v>#DIV/0!</v>
      </c>
    </row>
    <row r="17" spans="1:19" ht="23.25" customHeight="1">
      <c r="A17" s="50" t="s">
        <v>28</v>
      </c>
      <c r="B17" s="10" t="s">
        <v>29</v>
      </c>
      <c r="C17" s="22">
        <v>17740</v>
      </c>
      <c r="D17" s="23">
        <f>'Z4_1'!A9</f>
        <v>16233</v>
      </c>
      <c r="E17" s="54">
        <f t="shared" si="4"/>
        <v>-8.494926719278467</v>
      </c>
      <c r="F17" s="22">
        <v>10623</v>
      </c>
      <c r="G17" s="28">
        <v>59.88162344983089</v>
      </c>
      <c r="H17" s="23">
        <f>'Z4_1'!B9</f>
        <v>8583</v>
      </c>
      <c r="I17" s="28">
        <f t="shared" si="5"/>
        <v>52.87377564221031</v>
      </c>
      <c r="J17" s="29">
        <v>8546</v>
      </c>
      <c r="K17" s="23">
        <f>'Z4_1'!C9</f>
        <v>6822</v>
      </c>
      <c r="L17" s="22">
        <v>7009</v>
      </c>
      <c r="M17" s="23">
        <f>'Z4_1'!D9</f>
        <v>5543</v>
      </c>
      <c r="N17" s="5">
        <f t="shared" si="0"/>
        <v>-1507</v>
      </c>
      <c r="O17" s="1">
        <f t="shared" si="1"/>
        <v>-8.494926719278467</v>
      </c>
      <c r="P17" s="4">
        <f t="shared" si="2"/>
        <v>59.88162344983089</v>
      </c>
      <c r="Q17" s="1">
        <f t="shared" si="3"/>
        <v>52.87377564221031</v>
      </c>
      <c r="R17" s="1" t="e">
        <v>#DIV/0!</v>
      </c>
      <c r="S17" s="1" t="e">
        <v>#DIV/0!</v>
      </c>
    </row>
    <row r="18" spans="1:19" ht="36.75" customHeight="1">
      <c r="A18" s="50" t="s">
        <v>30</v>
      </c>
      <c r="B18" s="11" t="s">
        <v>31</v>
      </c>
      <c r="C18" s="22">
        <v>572</v>
      </c>
      <c r="D18" s="23">
        <f>'Z4_1'!A10</f>
        <v>267</v>
      </c>
      <c r="E18" s="54">
        <f t="shared" si="4"/>
        <v>-53.32167832167832</v>
      </c>
      <c r="F18" s="22">
        <v>440</v>
      </c>
      <c r="G18" s="28">
        <v>76.92307692307692</v>
      </c>
      <c r="H18" s="23">
        <f>'Z4_1'!B10</f>
        <v>187</v>
      </c>
      <c r="I18" s="28">
        <f t="shared" si="5"/>
        <v>70.0374531835206</v>
      </c>
      <c r="J18" s="29">
        <v>377</v>
      </c>
      <c r="K18" s="23">
        <f>'Z4_1'!C10</f>
        <v>167</v>
      </c>
      <c r="L18" s="22">
        <v>363</v>
      </c>
      <c r="M18" s="23">
        <f>'Z4_1'!D10</f>
        <v>160</v>
      </c>
      <c r="N18" s="5">
        <f t="shared" si="0"/>
        <v>-305</v>
      </c>
      <c r="O18" s="1">
        <f t="shared" si="1"/>
        <v>-53.32167832167832</v>
      </c>
      <c r="P18" s="4">
        <f t="shared" si="2"/>
        <v>76.92307692307692</v>
      </c>
      <c r="Q18" s="1">
        <f t="shared" si="3"/>
        <v>70.0374531835206</v>
      </c>
      <c r="R18" s="1" t="e">
        <v>#DIV/0!</v>
      </c>
      <c r="S18" s="1" t="e">
        <v>#DIV/0!</v>
      </c>
    </row>
    <row r="19" spans="1:19" ht="49.5" customHeight="1">
      <c r="A19" s="50" t="s">
        <v>32</v>
      </c>
      <c r="B19" s="11" t="s">
        <v>33</v>
      </c>
      <c r="C19" s="22">
        <v>381</v>
      </c>
      <c r="D19" s="23">
        <f>'Z4_1'!A11</f>
        <v>429</v>
      </c>
      <c r="E19" s="54">
        <f t="shared" si="4"/>
        <v>12.598425196850394</v>
      </c>
      <c r="F19" s="22">
        <v>209</v>
      </c>
      <c r="G19" s="28">
        <v>54.85564304461942</v>
      </c>
      <c r="H19" s="23">
        <f>'Z4_1'!B11</f>
        <v>197</v>
      </c>
      <c r="I19" s="28">
        <f t="shared" si="5"/>
        <v>45.92074592074592</v>
      </c>
      <c r="J19" s="29">
        <v>159</v>
      </c>
      <c r="K19" s="23">
        <f>'Z4_1'!C11</f>
        <v>135</v>
      </c>
      <c r="L19" s="22">
        <v>70</v>
      </c>
      <c r="M19" s="23">
        <f>'Z4_1'!D11</f>
        <v>75</v>
      </c>
      <c r="N19" s="5">
        <f t="shared" si="0"/>
        <v>48</v>
      </c>
      <c r="O19" s="1">
        <f t="shared" si="1"/>
        <v>12.598425196850394</v>
      </c>
      <c r="P19" s="4">
        <f t="shared" si="2"/>
        <v>54.85564304461942</v>
      </c>
      <c r="Q19" s="1">
        <f t="shared" si="3"/>
        <v>45.92074592074592</v>
      </c>
      <c r="R19" s="1" t="e">
        <v>#DIV/0!</v>
      </c>
      <c r="S19" s="1" t="e">
        <v>#DIV/0!</v>
      </c>
    </row>
    <row r="20" spans="1:19" ht="23.25" customHeight="1">
      <c r="A20" s="50" t="s">
        <v>34</v>
      </c>
      <c r="B20" s="11" t="s">
        <v>35</v>
      </c>
      <c r="C20" s="22">
        <v>97</v>
      </c>
      <c r="D20" s="23">
        <f>'Z4_1'!A12</f>
        <v>70</v>
      </c>
      <c r="E20" s="54">
        <f t="shared" si="4"/>
        <v>-27.835051546391753</v>
      </c>
      <c r="F20" s="22">
        <v>63</v>
      </c>
      <c r="G20" s="28">
        <v>64.94845360824742</v>
      </c>
      <c r="H20" s="23">
        <f>'Z4_1'!B12</f>
        <v>30</v>
      </c>
      <c r="I20" s="28">
        <f t="shared" si="5"/>
        <v>42.857142857142854</v>
      </c>
      <c r="J20" s="29">
        <v>54</v>
      </c>
      <c r="K20" s="23">
        <f>'Z4_1'!C12</f>
        <v>21</v>
      </c>
      <c r="L20" s="22">
        <v>34</v>
      </c>
      <c r="M20" s="23">
        <f>'Z4_1'!D12</f>
        <v>11</v>
      </c>
      <c r="N20" s="5">
        <f t="shared" si="0"/>
        <v>-27</v>
      </c>
      <c r="O20" s="1">
        <f t="shared" si="1"/>
        <v>-27.835051546391753</v>
      </c>
      <c r="P20" s="4">
        <f t="shared" si="2"/>
        <v>64.94845360824742</v>
      </c>
      <c r="Q20" s="1">
        <f t="shared" si="3"/>
        <v>42.857142857142854</v>
      </c>
      <c r="R20" s="1" t="e">
        <v>#DIV/0!</v>
      </c>
      <c r="S20" s="1" t="e">
        <v>#DIV/0!</v>
      </c>
    </row>
    <row r="21" spans="1:19" ht="15.75" customHeight="1">
      <c r="A21" s="50" t="s">
        <v>36</v>
      </c>
      <c r="B21" s="10" t="s">
        <v>37</v>
      </c>
      <c r="C21" s="22">
        <v>33389</v>
      </c>
      <c r="D21" s="23">
        <f>'Z4_1'!A13</f>
        <v>40596</v>
      </c>
      <c r="E21" s="54">
        <f t="shared" si="4"/>
        <v>21.584953128275778</v>
      </c>
      <c r="F21" s="22">
        <v>24972</v>
      </c>
      <c r="G21" s="28">
        <v>74.79109886489563</v>
      </c>
      <c r="H21" s="23">
        <f>'Z4_1'!B13</f>
        <v>30550</v>
      </c>
      <c r="I21" s="28">
        <f t="shared" si="5"/>
        <v>75.25371957828358</v>
      </c>
      <c r="J21" s="29">
        <v>22706</v>
      </c>
      <c r="K21" s="23">
        <f>'Z4_1'!C13</f>
        <v>28226</v>
      </c>
      <c r="L21" s="22">
        <v>21464</v>
      </c>
      <c r="M21" s="23">
        <f>'Z4_1'!D13</f>
        <v>26938</v>
      </c>
      <c r="N21" s="5">
        <f t="shared" si="0"/>
        <v>7207</v>
      </c>
      <c r="O21" s="1">
        <f t="shared" si="1"/>
        <v>21.584953128275778</v>
      </c>
      <c r="P21" s="4">
        <f t="shared" si="2"/>
        <v>74.79109886489563</v>
      </c>
      <c r="Q21" s="1">
        <f t="shared" si="3"/>
        <v>75.25371957828358</v>
      </c>
      <c r="R21" s="1" t="e">
        <v>#DIV/0!</v>
      </c>
      <c r="S21" s="1" t="e">
        <v>#DIV/0!</v>
      </c>
    </row>
    <row r="22" spans="1:19" ht="27" customHeight="1">
      <c r="A22" s="50" t="s">
        <v>38</v>
      </c>
      <c r="B22" s="10" t="s">
        <v>39</v>
      </c>
      <c r="C22" s="22">
        <v>1497</v>
      </c>
      <c r="D22" s="23">
        <f>'Z4_1'!A14</f>
        <v>1714</v>
      </c>
      <c r="E22" s="54">
        <f t="shared" si="4"/>
        <v>14.495657982631931</v>
      </c>
      <c r="F22" s="22">
        <v>807</v>
      </c>
      <c r="G22" s="28">
        <v>53.90781563126252</v>
      </c>
      <c r="H22" s="23">
        <f>'Z4_1'!B14</f>
        <v>794</v>
      </c>
      <c r="I22" s="28">
        <f t="shared" si="5"/>
        <v>46.32438739789965</v>
      </c>
      <c r="J22" s="29">
        <v>516</v>
      </c>
      <c r="K22" s="23">
        <f>'Z4_1'!C14</f>
        <v>544</v>
      </c>
      <c r="L22" s="22">
        <v>199</v>
      </c>
      <c r="M22" s="23">
        <f>'Z4_1'!D14</f>
        <v>234</v>
      </c>
      <c r="N22" s="5">
        <f t="shared" si="0"/>
        <v>217</v>
      </c>
      <c r="O22" s="1">
        <f t="shared" si="1"/>
        <v>14.495657982631931</v>
      </c>
      <c r="P22" s="4">
        <f t="shared" si="2"/>
        <v>53.90781563126252</v>
      </c>
      <c r="Q22" s="1">
        <f t="shared" si="3"/>
        <v>46.32438739789965</v>
      </c>
      <c r="R22" s="1" t="e">
        <v>#DIV/0!</v>
      </c>
      <c r="S22" s="1" t="e">
        <v>#DIV/0!</v>
      </c>
    </row>
    <row r="23" spans="1:19" ht="25.5" customHeight="1">
      <c r="A23" s="50" t="s">
        <v>40</v>
      </c>
      <c r="B23" s="11" t="s">
        <v>41</v>
      </c>
      <c r="C23" s="22">
        <v>205</v>
      </c>
      <c r="D23" s="23">
        <f>'Z4_1'!A15</f>
        <v>214</v>
      </c>
      <c r="E23" s="54">
        <f t="shared" si="4"/>
        <v>4.390243902439025</v>
      </c>
      <c r="F23" s="22">
        <v>117</v>
      </c>
      <c r="G23" s="28">
        <v>57.073170731707314</v>
      </c>
      <c r="H23" s="23">
        <f>'Z4_1'!B15</f>
        <v>99</v>
      </c>
      <c r="I23" s="28">
        <f t="shared" si="5"/>
        <v>46.26168224299065</v>
      </c>
      <c r="J23" s="29">
        <v>62</v>
      </c>
      <c r="K23" s="23">
        <f>'Z4_1'!C15</f>
        <v>62</v>
      </c>
      <c r="L23" s="22">
        <v>24</v>
      </c>
      <c r="M23" s="23">
        <f>'Z4_1'!D15</f>
        <v>28</v>
      </c>
      <c r="N23" s="5">
        <f t="shared" si="0"/>
        <v>9</v>
      </c>
      <c r="O23" s="1">
        <f t="shared" si="1"/>
        <v>4.390243902439025</v>
      </c>
      <c r="P23" s="4">
        <f t="shared" si="2"/>
        <v>57.073170731707314</v>
      </c>
      <c r="Q23" s="1">
        <f t="shared" si="3"/>
        <v>46.26168224299065</v>
      </c>
      <c r="R23" s="1" t="e">
        <v>#DIV/0!</v>
      </c>
      <c r="S23" s="1" t="e">
        <v>#DIV/0!</v>
      </c>
    </row>
    <row r="24" spans="1:19" ht="21.75" customHeight="1">
      <c r="A24" s="50" t="s">
        <v>42</v>
      </c>
      <c r="B24" s="10" t="s">
        <v>43</v>
      </c>
      <c r="C24" s="22">
        <v>26127</v>
      </c>
      <c r="D24" s="23">
        <f>'Z4_1'!A16</f>
        <v>23321</v>
      </c>
      <c r="E24" s="54">
        <f t="shared" si="4"/>
        <v>-10.739847667164236</v>
      </c>
      <c r="F24" s="22">
        <v>16485</v>
      </c>
      <c r="G24" s="28">
        <v>63.09564818004363</v>
      </c>
      <c r="H24" s="23">
        <f>'Z4_1'!B16</f>
        <v>14315</v>
      </c>
      <c r="I24" s="28">
        <f t="shared" si="5"/>
        <v>61.38244500664637</v>
      </c>
      <c r="J24" s="29">
        <v>13475</v>
      </c>
      <c r="K24" s="23">
        <f>'Z4_1'!C16</f>
        <v>11902</v>
      </c>
      <c r="L24" s="22">
        <v>11592</v>
      </c>
      <c r="M24" s="23">
        <f>'Z4_1'!D16</f>
        <v>10507</v>
      </c>
      <c r="N24" s="5">
        <f t="shared" si="0"/>
        <v>-2806</v>
      </c>
      <c r="O24" s="1">
        <f t="shared" si="1"/>
        <v>-10.739847667164236</v>
      </c>
      <c r="P24" s="4">
        <f t="shared" si="2"/>
        <v>63.09564818004363</v>
      </c>
      <c r="Q24" s="1">
        <f t="shared" si="3"/>
        <v>61.38244500664637</v>
      </c>
      <c r="R24" s="1" t="e">
        <v>#DIV/0!</v>
      </c>
      <c r="S24" s="1" t="e">
        <v>#DIV/0!</v>
      </c>
    </row>
    <row r="25" spans="1:19" ht="23.25" customHeight="1">
      <c r="A25" s="50" t="s">
        <v>44</v>
      </c>
      <c r="B25" s="10" t="s">
        <v>45</v>
      </c>
      <c r="C25" s="22">
        <v>9517</v>
      </c>
      <c r="D25" s="23">
        <f>'Z4_1'!A17</f>
        <v>11013</v>
      </c>
      <c r="E25" s="54">
        <f t="shared" si="4"/>
        <v>15.71923925606809</v>
      </c>
      <c r="F25" s="22">
        <v>4943</v>
      </c>
      <c r="G25" s="28">
        <v>51.93863612482925</v>
      </c>
      <c r="H25" s="23">
        <f>'Z4_1'!B17</f>
        <v>5086</v>
      </c>
      <c r="I25" s="28">
        <f t="shared" si="5"/>
        <v>46.18178516298919</v>
      </c>
      <c r="J25" s="29">
        <v>3640</v>
      </c>
      <c r="K25" s="23">
        <f>'Z4_1'!C17</f>
        <v>3806</v>
      </c>
      <c r="L25" s="22">
        <v>2798</v>
      </c>
      <c r="M25" s="23">
        <f>'Z4_1'!D17</f>
        <v>2872</v>
      </c>
      <c r="N25" s="5">
        <f t="shared" si="0"/>
        <v>1496</v>
      </c>
      <c r="O25" s="1">
        <f t="shared" si="1"/>
        <v>15.71923925606809</v>
      </c>
      <c r="P25" s="4">
        <f t="shared" si="2"/>
        <v>51.93863612482925</v>
      </c>
      <c r="Q25" s="1">
        <f t="shared" si="3"/>
        <v>46.18178516298919</v>
      </c>
      <c r="R25" s="1" t="e">
        <v>#DIV/0!</v>
      </c>
      <c r="S25" s="1" t="e">
        <v>#DIV/0!</v>
      </c>
    </row>
    <row r="26" spans="1:19" ht="18.75" customHeight="1">
      <c r="A26" s="50" t="s">
        <v>46</v>
      </c>
      <c r="B26" s="10" t="s">
        <v>47</v>
      </c>
      <c r="C26" s="22">
        <v>123714</v>
      </c>
      <c r="D26" s="23">
        <f>'Z4_1'!A18</f>
        <v>122800</v>
      </c>
      <c r="E26" s="54">
        <f t="shared" si="4"/>
        <v>-0.738800782449844</v>
      </c>
      <c r="F26" s="22">
        <v>95813</v>
      </c>
      <c r="G26" s="28">
        <v>77.44717655237079</v>
      </c>
      <c r="H26" s="23">
        <f>'Z4_1'!B18</f>
        <v>93006</v>
      </c>
      <c r="I26" s="28">
        <f t="shared" si="5"/>
        <v>75.73778501628665</v>
      </c>
      <c r="J26" s="29">
        <v>82734</v>
      </c>
      <c r="K26" s="23">
        <f>'Z4_1'!C18</f>
        <v>81560</v>
      </c>
      <c r="L26" s="22">
        <v>80433</v>
      </c>
      <c r="M26" s="23">
        <f>'Z4_1'!D18</f>
        <v>79754</v>
      </c>
      <c r="N26" s="5">
        <f t="shared" si="0"/>
        <v>-914</v>
      </c>
      <c r="O26" s="1">
        <f t="shared" si="1"/>
        <v>-0.738800782449844</v>
      </c>
      <c r="P26" s="4">
        <f t="shared" si="2"/>
        <v>77.44717655237079</v>
      </c>
      <c r="Q26" s="1">
        <f t="shared" si="3"/>
        <v>75.73778501628665</v>
      </c>
      <c r="R26" s="1" t="e">
        <v>#DIV/0!</v>
      </c>
      <c r="S26" s="1" t="e">
        <v>#DIV/0!</v>
      </c>
    </row>
    <row r="27" spans="1:19" ht="26.25" customHeight="1">
      <c r="A27" s="50" t="s">
        <v>48</v>
      </c>
      <c r="B27" s="10" t="s">
        <v>49</v>
      </c>
      <c r="C27" s="22">
        <v>12627</v>
      </c>
      <c r="D27" s="23">
        <f>'Z4_1'!A19</f>
        <v>12507</v>
      </c>
      <c r="E27" s="54">
        <f t="shared" si="4"/>
        <v>-0.950344499881207</v>
      </c>
      <c r="F27" s="22">
        <v>8175</v>
      </c>
      <c r="G27" s="28">
        <v>64.74221905440723</v>
      </c>
      <c r="H27" s="23">
        <f>'Z4_1'!B19</f>
        <v>7964</v>
      </c>
      <c r="I27" s="28">
        <f t="shared" si="5"/>
        <v>63.67634124890061</v>
      </c>
      <c r="J27" s="29">
        <v>6427</v>
      </c>
      <c r="K27" s="23">
        <f>'Z4_1'!C19</f>
        <v>6290</v>
      </c>
      <c r="L27" s="22">
        <v>4982</v>
      </c>
      <c r="M27" s="23">
        <f>'Z4_1'!D19</f>
        <v>4923</v>
      </c>
      <c r="N27" s="5">
        <f t="shared" si="0"/>
        <v>-120</v>
      </c>
      <c r="O27" s="1">
        <f t="shared" si="1"/>
        <v>-0.950344499881207</v>
      </c>
      <c r="P27" s="4">
        <f t="shared" si="2"/>
        <v>64.74221905440723</v>
      </c>
      <c r="Q27" s="1">
        <f t="shared" si="3"/>
        <v>63.67634124890061</v>
      </c>
      <c r="R27" s="1" t="e">
        <v>#DIV/0!</v>
      </c>
      <c r="S27" s="1" t="e">
        <v>#DIV/0!</v>
      </c>
    </row>
    <row r="28" spans="1:19" ht="28.5" customHeight="1">
      <c r="A28" s="50" t="s">
        <v>50</v>
      </c>
      <c r="B28" s="7" t="s">
        <v>51</v>
      </c>
      <c r="C28" s="22">
        <v>6754</v>
      </c>
      <c r="D28" s="23">
        <f>'Z4_1'!A20</f>
        <v>4986</v>
      </c>
      <c r="E28" s="54">
        <f t="shared" si="4"/>
        <v>-26.177080248741486</v>
      </c>
      <c r="F28" s="22">
        <v>3840</v>
      </c>
      <c r="G28" s="28">
        <v>56.8551969203435</v>
      </c>
      <c r="H28" s="23">
        <f>'Z4_1'!B20</f>
        <v>2783</v>
      </c>
      <c r="I28" s="28">
        <f t="shared" si="5"/>
        <v>55.8162855996791</v>
      </c>
      <c r="J28" s="29">
        <v>2853</v>
      </c>
      <c r="K28" s="23">
        <f>'Z4_1'!C20</f>
        <v>1977</v>
      </c>
      <c r="L28" s="22">
        <v>2053</v>
      </c>
      <c r="M28" s="23">
        <f>'Z4_1'!D20</f>
        <v>1202</v>
      </c>
      <c r="N28" s="5">
        <f t="shared" si="0"/>
        <v>-1768</v>
      </c>
      <c r="O28" s="1">
        <f t="shared" si="1"/>
        <v>-26.177080248741486</v>
      </c>
      <c r="P28" s="4">
        <f t="shared" si="2"/>
        <v>56.8551969203435</v>
      </c>
      <c r="Q28" s="1">
        <f t="shared" si="3"/>
        <v>55.8162855996791</v>
      </c>
      <c r="R28" s="1" t="e">
        <v>#DIV/0!</v>
      </c>
      <c r="S28" s="1" t="e">
        <v>#DIV/0!</v>
      </c>
    </row>
    <row r="29" spans="1:17" ht="27.75" customHeight="1">
      <c r="A29" s="50" t="s">
        <v>52</v>
      </c>
      <c r="B29" s="7" t="s">
        <v>53</v>
      </c>
      <c r="C29" s="22">
        <v>3095</v>
      </c>
      <c r="D29" s="23">
        <f>'Z4_1'!A21</f>
        <v>3563</v>
      </c>
      <c r="E29" s="56">
        <v>0</v>
      </c>
      <c r="F29" s="22">
        <v>2132</v>
      </c>
      <c r="G29" s="28">
        <v>68.88529886914378</v>
      </c>
      <c r="H29" s="23">
        <f>'Z4_1'!B21</f>
        <v>2342</v>
      </c>
      <c r="I29" s="28">
        <f t="shared" si="5"/>
        <v>65.73112545607634</v>
      </c>
      <c r="J29" s="29">
        <v>1782</v>
      </c>
      <c r="K29" s="23">
        <f>'Z4_1'!C21</f>
        <v>2012</v>
      </c>
      <c r="L29" s="22">
        <v>1569</v>
      </c>
      <c r="M29" s="23">
        <f>'Z4_1'!D21</f>
        <v>1838</v>
      </c>
      <c r="N29" s="5">
        <f t="shared" si="0"/>
        <v>468</v>
      </c>
      <c r="O29" s="1">
        <f t="shared" si="1"/>
        <v>15.121163166397416</v>
      </c>
      <c r="P29" s="4">
        <f t="shared" si="2"/>
        <v>68.88529886914378</v>
      </c>
      <c r="Q29" s="1">
        <f t="shared" si="3"/>
        <v>65.73112545607634</v>
      </c>
    </row>
    <row r="30" spans="1:19" ht="19.5" customHeight="1">
      <c r="A30" s="50" t="s">
        <v>54</v>
      </c>
      <c r="B30" s="7" t="s">
        <v>55</v>
      </c>
      <c r="C30" s="22">
        <v>2923</v>
      </c>
      <c r="D30" s="23">
        <f>'Z4_1'!A22</f>
        <v>2337</v>
      </c>
      <c r="E30" s="54">
        <f>IF(C30=0,IF(D30=0,0,100),O30)</f>
        <v>-20.047895997263087</v>
      </c>
      <c r="F30" s="22">
        <v>1785</v>
      </c>
      <c r="G30" s="28">
        <v>61.067396510434484</v>
      </c>
      <c r="H30" s="23">
        <f>'Z4_1'!B22</f>
        <v>1318</v>
      </c>
      <c r="I30" s="28">
        <f t="shared" si="5"/>
        <v>56.39709028669234</v>
      </c>
      <c r="J30" s="29">
        <v>1299</v>
      </c>
      <c r="K30" s="23">
        <f>'Z4_1'!C22</f>
        <v>959</v>
      </c>
      <c r="L30" s="22">
        <v>823</v>
      </c>
      <c r="M30" s="23">
        <f>'Z4_1'!D22</f>
        <v>601</v>
      </c>
      <c r="N30" s="5">
        <f t="shared" si="0"/>
        <v>-586</v>
      </c>
      <c r="O30" s="1">
        <f t="shared" si="1"/>
        <v>-20.047895997263087</v>
      </c>
      <c r="P30" s="4">
        <f t="shared" si="2"/>
        <v>61.067396510434484</v>
      </c>
      <c r="Q30" s="1">
        <f t="shared" si="3"/>
        <v>56.39709028669234</v>
      </c>
      <c r="R30" s="1" t="e">
        <v>#DIV/0!</v>
      </c>
      <c r="S30" s="1" t="e">
        <v>#DIV/0!</v>
      </c>
    </row>
    <row r="31" spans="1:19" ht="18.75" customHeight="1">
      <c r="A31" s="50" t="s">
        <v>56</v>
      </c>
      <c r="B31" s="7" t="s">
        <v>57</v>
      </c>
      <c r="C31" s="22">
        <v>11613</v>
      </c>
      <c r="D31" s="23">
        <f>'Z4_1'!A23</f>
        <v>11281</v>
      </c>
      <c r="E31" s="54">
        <f>IF(C31=0,IF(D31=0,0,100),O31)</f>
        <v>-2.858865065013347</v>
      </c>
      <c r="F31" s="22">
        <v>8915</v>
      </c>
      <c r="G31" s="28">
        <v>76.76741582709033</v>
      </c>
      <c r="H31" s="23">
        <f>'Z4_1'!B23</f>
        <v>8572</v>
      </c>
      <c r="I31" s="28">
        <f t="shared" si="5"/>
        <v>75.98617143870224</v>
      </c>
      <c r="J31" s="29">
        <v>8206</v>
      </c>
      <c r="K31" s="23">
        <f>'Z4_1'!C23</f>
        <v>7816</v>
      </c>
      <c r="L31" s="22">
        <v>4218</v>
      </c>
      <c r="M31" s="23">
        <f>'Z4_1'!D23</f>
        <v>4380</v>
      </c>
      <c r="N31" s="5">
        <f t="shared" si="0"/>
        <v>-332</v>
      </c>
      <c r="O31" s="1">
        <f t="shared" si="1"/>
        <v>-2.858865065013347</v>
      </c>
      <c r="P31" s="4">
        <f t="shared" si="2"/>
        <v>76.76741582709033</v>
      </c>
      <c r="Q31" s="1">
        <f t="shared" si="3"/>
        <v>75.98617143870224</v>
      </c>
      <c r="R31" s="1" t="e">
        <v>#DIV/0!</v>
      </c>
      <c r="S31" s="1" t="e">
        <v>#DIV/0!</v>
      </c>
    </row>
    <row r="32" spans="1:19" ht="27.75" customHeight="1">
      <c r="A32" s="50" t="s">
        <v>58</v>
      </c>
      <c r="B32" s="8" t="s">
        <v>59</v>
      </c>
      <c r="C32" s="22">
        <v>3315</v>
      </c>
      <c r="D32" s="23">
        <f>'Z4_1'!A24</f>
        <v>1429</v>
      </c>
      <c r="E32" s="54">
        <f>IF(C32=0,IF(D32=0,0,100),O32)</f>
        <v>-56.892911010558066</v>
      </c>
      <c r="F32" s="22">
        <v>2849</v>
      </c>
      <c r="G32" s="28">
        <v>85.94268476621417</v>
      </c>
      <c r="H32" s="23">
        <f>'Z4_1'!B24</f>
        <v>1253</v>
      </c>
      <c r="I32" s="28">
        <f t="shared" si="5"/>
        <v>87.68369489153254</v>
      </c>
      <c r="J32" s="29">
        <v>2418</v>
      </c>
      <c r="K32" s="23">
        <f>'Z4_1'!C24</f>
        <v>1038</v>
      </c>
      <c r="L32" s="22">
        <v>1660</v>
      </c>
      <c r="M32" s="23">
        <f>'Z4_1'!D24</f>
        <v>599</v>
      </c>
      <c r="N32" s="5">
        <f t="shared" si="0"/>
        <v>-1886</v>
      </c>
      <c r="O32" s="1">
        <f t="shared" si="1"/>
        <v>-56.892911010558066</v>
      </c>
      <c r="P32" s="4">
        <f t="shared" si="2"/>
        <v>85.94268476621417</v>
      </c>
      <c r="Q32" s="1">
        <f t="shared" si="3"/>
        <v>87.68369489153254</v>
      </c>
      <c r="R32" s="1" t="e">
        <v>#DIV/0!</v>
      </c>
      <c r="S32" s="1" t="e">
        <v>#DIV/0!</v>
      </c>
    </row>
    <row r="33" spans="1:19" ht="17.25" customHeight="1">
      <c r="A33" s="49" t="s">
        <v>60</v>
      </c>
      <c r="B33" s="8" t="s">
        <v>61</v>
      </c>
      <c r="C33" s="22">
        <v>38874</v>
      </c>
      <c r="D33" s="23">
        <f>'Z4_1'!A25</f>
        <v>47813</v>
      </c>
      <c r="E33" s="54">
        <f>IF(C33=0,IF(D33=0,0,100),O33)</f>
        <v>22.99480372485466</v>
      </c>
      <c r="F33" s="22">
        <v>30770</v>
      </c>
      <c r="G33" s="28">
        <v>79.15316149611566</v>
      </c>
      <c r="H33" s="23">
        <f>'Z4_1'!B25</f>
        <v>39519</v>
      </c>
      <c r="I33" s="28">
        <f t="shared" si="5"/>
        <v>82.6532532993119</v>
      </c>
      <c r="J33" s="29">
        <v>23412</v>
      </c>
      <c r="K33" s="23">
        <f>'Z4_1'!C25</f>
        <v>31638</v>
      </c>
      <c r="L33" s="22">
        <v>22749</v>
      </c>
      <c r="M33" s="23">
        <f>'Z4_1'!D25</f>
        <v>31114</v>
      </c>
      <c r="N33" s="5">
        <f t="shared" si="0"/>
        <v>8939</v>
      </c>
      <c r="O33" s="1">
        <f t="shared" si="1"/>
        <v>22.99480372485466</v>
      </c>
      <c r="P33" s="4">
        <f t="shared" si="2"/>
        <v>79.15316149611566</v>
      </c>
      <c r="Q33" s="1">
        <f t="shared" si="3"/>
        <v>82.6532532993119</v>
      </c>
      <c r="R33" s="1" t="e">
        <v>#DIV/0!</v>
      </c>
      <c r="S33" s="1" t="e">
        <v>#DIV/0!</v>
      </c>
    </row>
    <row r="34" spans="1:19" ht="37.5" customHeight="1">
      <c r="A34" s="49"/>
      <c r="B34" s="6" t="s">
        <v>14</v>
      </c>
      <c r="C34" s="51">
        <v>5.014647662759334</v>
      </c>
      <c r="D34" s="47">
        <f>D33/D43*100</f>
        <v>7.0955907996099965</v>
      </c>
      <c r="E34" s="55" t="s">
        <v>15</v>
      </c>
      <c r="F34" s="51">
        <v>5.452918294833284</v>
      </c>
      <c r="G34" s="48" t="s">
        <v>15</v>
      </c>
      <c r="H34" s="48">
        <f>H33/H43*100</f>
        <v>8.472436015624666</v>
      </c>
      <c r="I34" s="52" t="s">
        <v>15</v>
      </c>
      <c r="J34" s="51">
        <v>6.176314630099113</v>
      </c>
      <c r="K34" s="48">
        <f>K33/K43*100</f>
        <v>8.75397398544048</v>
      </c>
      <c r="L34" s="51">
        <v>5.715068093947289</v>
      </c>
      <c r="M34" s="47">
        <f>M33/M43*100</f>
        <v>9.68776465899467</v>
      </c>
      <c r="N34" s="5">
        <f t="shared" si="0"/>
        <v>2.080943136850663</v>
      </c>
      <c r="O34" s="1">
        <f t="shared" si="1"/>
        <v>41.49729506031963</v>
      </c>
      <c r="P34" s="4">
        <f t="shared" si="2"/>
        <v>108.7398090862637</v>
      </c>
      <c r="Q34" s="1">
        <f t="shared" si="3"/>
        <v>119.4042364462498</v>
      </c>
      <c r="R34" s="1" t="e">
        <v>#DIV/0!</v>
      </c>
      <c r="S34" s="1" t="e">
        <v>#DIV/0!</v>
      </c>
    </row>
    <row r="35" spans="1:19" ht="18.75" customHeight="1">
      <c r="A35" s="50" t="s">
        <v>62</v>
      </c>
      <c r="B35" s="8" t="s">
        <v>63</v>
      </c>
      <c r="C35" s="22">
        <v>32730</v>
      </c>
      <c r="D35" s="23">
        <f>'Z4_1'!A26</f>
        <v>40738</v>
      </c>
      <c r="E35" s="54">
        <f aca="true" t="shared" si="6" ref="E35:E40">IF(C35=0,IF(D35=0,0,100),O35)</f>
        <v>24.466849984723495</v>
      </c>
      <c r="F35" s="22">
        <v>26291</v>
      </c>
      <c r="G35" s="28">
        <v>80.32691720134433</v>
      </c>
      <c r="H35" s="24">
        <f>'Z4_1'!B26</f>
        <v>34206</v>
      </c>
      <c r="I35" s="28">
        <f aca="true" t="shared" si="7" ref="I35:I40">IF(D35=0,IF(H35=0,0,100),Q35)</f>
        <v>83.96583042859247</v>
      </c>
      <c r="J35" s="29">
        <v>23412</v>
      </c>
      <c r="K35" s="25">
        <f>'Z4_1'!C26</f>
        <v>31638</v>
      </c>
      <c r="L35" s="22">
        <v>22749</v>
      </c>
      <c r="M35" s="23">
        <f>'Z4_1'!D26</f>
        <v>31114</v>
      </c>
      <c r="N35" s="5">
        <f t="shared" si="0"/>
        <v>8008</v>
      </c>
      <c r="O35" s="1">
        <f t="shared" si="1"/>
        <v>24.466849984723495</v>
      </c>
      <c r="P35" s="4">
        <f t="shared" si="2"/>
        <v>80.32691720134433</v>
      </c>
      <c r="Q35" s="1">
        <f t="shared" si="3"/>
        <v>83.96583042859247</v>
      </c>
      <c r="R35" s="1" t="e">
        <v>#DIV/0!</v>
      </c>
      <c r="S35" s="1" t="e">
        <v>#DIV/0!</v>
      </c>
    </row>
    <row r="36" spans="1:19" ht="45.75" customHeight="1">
      <c r="A36" s="50" t="s">
        <v>64</v>
      </c>
      <c r="B36" s="12" t="s">
        <v>65</v>
      </c>
      <c r="C36" s="22">
        <v>2028</v>
      </c>
      <c r="D36" s="23">
        <f>'Z4_1'!A27</f>
        <v>1732</v>
      </c>
      <c r="E36" s="54">
        <f t="shared" si="6"/>
        <v>-14.595660749506903</v>
      </c>
      <c r="F36" s="22">
        <v>1410</v>
      </c>
      <c r="G36" s="28">
        <v>69.5266272189349</v>
      </c>
      <c r="H36" s="24">
        <f>'Z4_1'!B27</f>
        <v>1091</v>
      </c>
      <c r="I36" s="28">
        <f t="shared" si="7"/>
        <v>62.99076212471132</v>
      </c>
      <c r="J36" s="29">
        <v>2028</v>
      </c>
      <c r="K36" s="25">
        <f>'Z4_1'!C27</f>
        <v>694</v>
      </c>
      <c r="L36" s="22">
        <v>247</v>
      </c>
      <c r="M36" s="23">
        <f>'Z4_1'!D27</f>
        <v>170</v>
      </c>
      <c r="N36" s="5">
        <f t="shared" si="0"/>
        <v>-296</v>
      </c>
      <c r="O36" s="1">
        <f t="shared" si="1"/>
        <v>-14.595660749506903</v>
      </c>
      <c r="P36" s="4">
        <f t="shared" si="2"/>
        <v>69.5266272189349</v>
      </c>
      <c r="Q36" s="1">
        <f t="shared" si="3"/>
        <v>62.99076212471132</v>
      </c>
      <c r="R36" s="1" t="e">
        <v>#DIV/0!</v>
      </c>
      <c r="S36" s="1" t="e">
        <v>#DIV/0!</v>
      </c>
    </row>
    <row r="37" spans="1:19" ht="30" customHeight="1">
      <c r="A37" s="50" t="s">
        <v>66</v>
      </c>
      <c r="B37" s="8" t="s">
        <v>67</v>
      </c>
      <c r="C37" s="22">
        <v>39107</v>
      </c>
      <c r="D37" s="23">
        <f>'Z4_1'!A28</f>
        <v>35480</v>
      </c>
      <c r="E37" s="54">
        <f t="shared" si="6"/>
        <v>-9.274554427596083</v>
      </c>
      <c r="F37" s="22">
        <v>33932</v>
      </c>
      <c r="G37" s="28">
        <v>86.76707494821899</v>
      </c>
      <c r="H37" s="24">
        <f>'Z4_1'!B28</f>
        <v>30410</v>
      </c>
      <c r="I37" s="28">
        <f t="shared" si="7"/>
        <v>85.71025930101466</v>
      </c>
      <c r="J37" s="29">
        <v>32055</v>
      </c>
      <c r="K37" s="25">
        <f>'Z4_1'!C28</f>
        <v>28681</v>
      </c>
      <c r="L37" s="22">
        <v>20759</v>
      </c>
      <c r="M37" s="23">
        <f>'Z4_1'!D28</f>
        <v>18376</v>
      </c>
      <c r="N37" s="5">
        <f t="shared" si="0"/>
        <v>-3627</v>
      </c>
      <c r="O37" s="1">
        <f t="shared" si="1"/>
        <v>-9.274554427596083</v>
      </c>
      <c r="P37" s="4">
        <f t="shared" si="2"/>
        <v>86.76707494821899</v>
      </c>
      <c r="Q37" s="1">
        <f t="shared" si="3"/>
        <v>85.71025930101466</v>
      </c>
      <c r="R37" s="1" t="e">
        <v>#DIV/0!</v>
      </c>
      <c r="S37" s="1" t="e">
        <v>#DIV/0!</v>
      </c>
    </row>
    <row r="38" spans="1:19" ht="45" customHeight="1">
      <c r="A38" s="50" t="s">
        <v>68</v>
      </c>
      <c r="B38" s="13" t="s">
        <v>69</v>
      </c>
      <c r="C38" s="22">
        <v>8059</v>
      </c>
      <c r="D38" s="23">
        <f>'Z4_1'!A29</f>
        <v>8971</v>
      </c>
      <c r="E38" s="54">
        <f t="shared" si="6"/>
        <v>11.316540513711379</v>
      </c>
      <c r="F38" s="22">
        <v>5848</v>
      </c>
      <c r="G38" s="28">
        <v>72.56483434669313</v>
      </c>
      <c r="H38" s="24">
        <f>'Z4_1'!B29</f>
        <v>6258</v>
      </c>
      <c r="I38" s="28">
        <f t="shared" si="7"/>
        <v>69.75810946382789</v>
      </c>
      <c r="J38" s="29">
        <v>5296</v>
      </c>
      <c r="K38" s="25">
        <f>'Z4_1'!C29</f>
        <v>5647</v>
      </c>
      <c r="L38" s="22">
        <v>2254</v>
      </c>
      <c r="M38" s="23">
        <f>'Z4_1'!D29</f>
        <v>2419</v>
      </c>
      <c r="N38" s="5">
        <f t="shared" si="0"/>
        <v>912</v>
      </c>
      <c r="O38" s="1">
        <f t="shared" si="1"/>
        <v>11.316540513711379</v>
      </c>
      <c r="P38" s="4">
        <f t="shared" si="2"/>
        <v>72.56483434669313</v>
      </c>
      <c r="Q38" s="1">
        <f t="shared" si="3"/>
        <v>69.75810946382789</v>
      </c>
      <c r="R38" s="1" t="e">
        <v>#DIV/0!</v>
      </c>
      <c r="S38" s="1" t="e">
        <v>#DIV/0!</v>
      </c>
    </row>
    <row r="39" spans="1:19" ht="30.75" customHeight="1">
      <c r="A39" s="50" t="s">
        <v>70</v>
      </c>
      <c r="B39" s="8" t="s">
        <v>71</v>
      </c>
      <c r="C39" s="22">
        <v>368</v>
      </c>
      <c r="D39" s="23">
        <f>'Z4_1'!A30</f>
        <v>495</v>
      </c>
      <c r="E39" s="54">
        <f t="shared" si="6"/>
        <v>34.51086956521739</v>
      </c>
      <c r="F39" s="22">
        <v>230</v>
      </c>
      <c r="G39" s="28">
        <v>62.5</v>
      </c>
      <c r="H39" s="24">
        <f>'Z4_1'!B30</f>
        <v>293</v>
      </c>
      <c r="I39" s="28">
        <f t="shared" si="7"/>
        <v>59.19191919191919</v>
      </c>
      <c r="J39" s="29">
        <v>229</v>
      </c>
      <c r="K39" s="25">
        <f>'Z4_1'!C30</f>
        <v>293</v>
      </c>
      <c r="L39" s="22">
        <v>137</v>
      </c>
      <c r="M39" s="23">
        <f>'Z4_1'!D30</f>
        <v>144</v>
      </c>
      <c r="N39" s="5">
        <f t="shared" si="0"/>
        <v>127</v>
      </c>
      <c r="O39" s="1">
        <f t="shared" si="1"/>
        <v>34.51086956521739</v>
      </c>
      <c r="P39" s="4">
        <f t="shared" si="2"/>
        <v>62.5</v>
      </c>
      <c r="Q39" s="1">
        <f t="shared" si="3"/>
        <v>59.19191919191919</v>
      </c>
      <c r="R39" s="1" t="e">
        <v>#DIV/0!</v>
      </c>
      <c r="S39" s="1" t="e">
        <v>#DIV/0!</v>
      </c>
    </row>
    <row r="40" spans="1:19" ht="31.5" customHeight="1">
      <c r="A40" s="50" t="s">
        <v>72</v>
      </c>
      <c r="B40" s="8" t="s">
        <v>73</v>
      </c>
      <c r="C40" s="22">
        <v>340</v>
      </c>
      <c r="D40" s="23">
        <f>'Z4_1'!A31</f>
        <v>670</v>
      </c>
      <c r="E40" s="54">
        <f t="shared" si="6"/>
        <v>97.05882352941177</v>
      </c>
      <c r="F40" s="22">
        <v>255</v>
      </c>
      <c r="G40" s="28">
        <v>75</v>
      </c>
      <c r="H40" s="24">
        <f>'Z4_1'!B31</f>
        <v>523</v>
      </c>
      <c r="I40" s="28">
        <f t="shared" si="7"/>
        <v>78.05970149253731</v>
      </c>
      <c r="J40" s="29">
        <v>229</v>
      </c>
      <c r="K40" s="25">
        <f>'Z4_1'!C31</f>
        <v>481</v>
      </c>
      <c r="L40" s="22">
        <v>111</v>
      </c>
      <c r="M40" s="23">
        <f>'Z4_1'!D31</f>
        <v>223</v>
      </c>
      <c r="N40" s="5">
        <f t="shared" si="0"/>
        <v>330</v>
      </c>
      <c r="O40" s="1">
        <f t="shared" si="1"/>
        <v>97.05882352941177</v>
      </c>
      <c r="P40" s="4">
        <f t="shared" si="2"/>
        <v>75</v>
      </c>
      <c r="Q40" s="1">
        <f t="shared" si="3"/>
        <v>78.05970149253731</v>
      </c>
      <c r="R40" s="1" t="e">
        <v>#DIV/0!</v>
      </c>
      <c r="S40" s="1" t="e">
        <v>#DIV/0!</v>
      </c>
    </row>
    <row r="41" spans="1:16" ht="18" customHeight="1">
      <c r="A41" s="50" t="s">
        <v>74</v>
      </c>
      <c r="B41" s="8" t="s">
        <v>75</v>
      </c>
      <c r="C41" s="22">
        <v>2064</v>
      </c>
      <c r="D41" s="23">
        <f>'Z4_1'!A32</f>
        <v>2415</v>
      </c>
      <c r="E41" s="54">
        <f>D41/C41*100-100</f>
        <v>17.00581395348837</v>
      </c>
      <c r="F41" s="22">
        <v>1662</v>
      </c>
      <c r="G41" s="28">
        <v>80.52325581395348</v>
      </c>
      <c r="H41" s="24">
        <f>'Z4_1'!B32</f>
        <v>1903</v>
      </c>
      <c r="I41" s="28">
        <f>H41/D41*100</f>
        <v>78.79917184265011</v>
      </c>
      <c r="J41" s="29" t="s">
        <v>13</v>
      </c>
      <c r="K41" s="29" t="s">
        <v>13</v>
      </c>
      <c r="L41" s="22">
        <v>990</v>
      </c>
      <c r="M41" s="23">
        <f>'Z4_1'!D32</f>
        <v>1043</v>
      </c>
      <c r="N41" s="5"/>
      <c r="P41" s="4"/>
    </row>
    <row r="42" spans="1:16" ht="26.25" customHeight="1">
      <c r="A42" s="50" t="s">
        <v>76</v>
      </c>
      <c r="B42" s="8" t="s">
        <v>77</v>
      </c>
      <c r="C42" s="22">
        <v>9003</v>
      </c>
      <c r="D42" s="23">
        <f>'Z4_1'!A33</f>
        <v>1761</v>
      </c>
      <c r="E42" s="54">
        <f>D42/C43*100-100</f>
        <v>-99.77283545469673</v>
      </c>
      <c r="F42" s="22">
        <v>6953</v>
      </c>
      <c r="G42" s="28">
        <v>0</v>
      </c>
      <c r="H42" s="24">
        <f>'Z4_1'!B33</f>
        <v>1472</v>
      </c>
      <c r="I42" s="28"/>
      <c r="J42" s="29" t="s">
        <v>15</v>
      </c>
      <c r="K42" s="29" t="s">
        <v>15</v>
      </c>
      <c r="L42" s="22">
        <v>5903</v>
      </c>
      <c r="M42" s="23">
        <f>'Z4_1'!D33</f>
        <v>415</v>
      </c>
      <c r="N42" s="5"/>
      <c r="P42" s="4"/>
    </row>
    <row r="43" spans="1:19" ht="19.5" customHeight="1">
      <c r="A43" s="40" t="s">
        <v>78</v>
      </c>
      <c r="B43" s="44" t="s">
        <v>79</v>
      </c>
      <c r="C43" s="45">
        <v>775209</v>
      </c>
      <c r="D43" s="41">
        <f>SUM(D8,D11,D31:D33,D36:D42)</f>
        <v>673841</v>
      </c>
      <c r="E43" s="57">
        <f>D43/C43*100-100</f>
        <v>-13.076215575412562</v>
      </c>
      <c r="F43" s="45">
        <v>564285</v>
      </c>
      <c r="G43" s="42">
        <v>72.7913375618704</v>
      </c>
      <c r="H43" s="41">
        <f>SUM(H8,H11,H31:H33,H36:H42)</f>
        <v>466442</v>
      </c>
      <c r="I43" s="42">
        <f>IF(D43=0,IF(H43=0,0,100),Q43)</f>
        <v>69.22137418174317</v>
      </c>
      <c r="J43" s="46">
        <v>379061</v>
      </c>
      <c r="K43" s="41">
        <f>SUM(K8,K11,K31:K33,K36:K42)</f>
        <v>361413</v>
      </c>
      <c r="L43" s="45">
        <v>398053</v>
      </c>
      <c r="M43" s="43">
        <f>SUM(M8,M11,M31:M33,M36:M42)</f>
        <v>321168</v>
      </c>
      <c r="N43" s="5" t="e">
        <f>SUM(D43-#REF!)</f>
        <v>#REF!</v>
      </c>
      <c r="O43" s="1" t="e">
        <f>SUM(N43*100/#REF!)</f>
        <v>#REF!</v>
      </c>
      <c r="P43" s="4" t="e">
        <f>SUM(#REF!*100/#REF!)</f>
        <v>#REF!</v>
      </c>
      <c r="Q43" s="1">
        <f t="shared" si="3"/>
        <v>69.22137418174317</v>
      </c>
      <c r="R43" s="1" t="e">
        <v>#DIV/0!</v>
      </c>
      <c r="S43" s="1" t="e">
        <v>#DIV/0!</v>
      </c>
    </row>
    <row r="44" spans="5:9" ht="12.75">
      <c r="E44" s="14"/>
      <c r="I44" s="14"/>
    </row>
    <row r="45" spans="2:9" ht="12.75">
      <c r="B45" s="2" t="s">
        <v>80</v>
      </c>
      <c r="E45" s="14"/>
      <c r="H45" s="15"/>
      <c r="I45" s="14"/>
    </row>
    <row r="46" spans="5:9" ht="12.75">
      <c r="E46" s="14"/>
      <c r="I46" s="14"/>
    </row>
    <row r="47" spans="1:13" ht="12.75">
      <c r="A47" s="16"/>
      <c r="B47" s="16"/>
      <c r="C47" s="1" t="e">
        <f>SUM(C8*100/#REF!)</f>
        <v>#REF!</v>
      </c>
      <c r="D47" s="1">
        <f>SUM(D8*100/D43)</f>
        <v>7.621085686385958</v>
      </c>
      <c r="E47" s="17"/>
      <c r="F47" s="1" t="e">
        <f>SUM(F8*100/#REF!)</f>
        <v>#REF!</v>
      </c>
      <c r="G47" s="1"/>
      <c r="H47" s="1">
        <f>SUM(H8*100/H43)</f>
        <v>9.68051762062593</v>
      </c>
      <c r="I47" s="17"/>
      <c r="J47" s="1" t="e">
        <f>SUM(J8*100/#REF!)</f>
        <v>#VALUE!</v>
      </c>
      <c r="K47" s="1" t="e">
        <f>SUM(K8*100/K43)</f>
        <v>#VALUE!</v>
      </c>
      <c r="L47" s="1">
        <f>SUM(L8*100/L43)</f>
        <v>25.310951054256595</v>
      </c>
      <c r="M47" s="1">
        <f>SUM(M8*100/M43)</f>
        <v>10.89398694764111</v>
      </c>
    </row>
    <row r="48" spans="1:13" ht="12.75">
      <c r="A48" s="16"/>
      <c r="B48" s="16"/>
      <c r="C48" s="1" t="e">
        <f>SUM(C11*100/#REF!)</f>
        <v>#REF!</v>
      </c>
      <c r="D48" s="1">
        <f>SUM(D11*100/D43)</f>
        <v>75.75080768311813</v>
      </c>
      <c r="E48" s="17"/>
      <c r="F48" s="1" t="e">
        <f>SUM(F11*100/#REF!)</f>
        <v>#REF!</v>
      </c>
      <c r="G48" s="1"/>
      <c r="H48" s="1">
        <f>SUM(H11*100/H43)</f>
        <v>70.7470596558629</v>
      </c>
      <c r="I48" s="17"/>
      <c r="J48" s="1" t="e">
        <f>SUM(J11*100/#REF!)</f>
        <v>#REF!</v>
      </c>
      <c r="K48" s="1">
        <f>SUM(K11*100/K43)</f>
        <v>78.89173881404376</v>
      </c>
      <c r="L48" s="1">
        <f>SUM(L11*100/L43)</f>
        <v>59.859867907037504</v>
      </c>
      <c r="M48" s="1">
        <f>SUM(M11*100/M43)</f>
        <v>70.77199471927464</v>
      </c>
    </row>
    <row r="49" spans="1:13" ht="12.75">
      <c r="A49" s="16"/>
      <c r="B49" s="16"/>
      <c r="C49" s="1" t="e">
        <f>SUM(C33*100/#REF!)</f>
        <v>#REF!</v>
      </c>
      <c r="D49" s="1">
        <f>SUM(D33*100/D43)</f>
        <v>7.095590799609997</v>
      </c>
      <c r="E49" s="17"/>
      <c r="F49" s="1" t="e">
        <f>SUM(F33*100/#REF!)</f>
        <v>#REF!</v>
      </c>
      <c r="G49" s="1"/>
      <c r="H49" s="1">
        <f>SUM(H33*100/H43)</f>
        <v>8.472436015624664</v>
      </c>
      <c r="I49" s="17"/>
      <c r="J49" s="1" t="e">
        <f>SUM(J33*100/#REF!)</f>
        <v>#REF!</v>
      </c>
      <c r="K49" s="1">
        <f>SUM(K33*100/K43)</f>
        <v>8.75397398544048</v>
      </c>
      <c r="L49" s="1">
        <f>SUM(L33*100/L43)</f>
        <v>5.715068093947289</v>
      </c>
      <c r="M49" s="1">
        <f>SUM(M33*100/M43)</f>
        <v>9.68776465899467</v>
      </c>
    </row>
    <row r="50" spans="1:13" ht="12.75">
      <c r="A50" s="16"/>
      <c r="B50" s="16"/>
      <c r="C50" s="16"/>
      <c r="D50" s="16"/>
      <c r="E50" s="18"/>
      <c r="F50" s="16"/>
      <c r="G50" s="16"/>
      <c r="H50" s="16"/>
      <c r="I50" s="18"/>
      <c r="J50" s="16"/>
      <c r="K50" s="16"/>
      <c r="L50" s="16"/>
      <c r="M50" s="16"/>
    </row>
    <row r="51" spans="1:13" ht="12.75">
      <c r="A51" s="16"/>
      <c r="B51" s="16"/>
      <c r="C51" s="16"/>
      <c r="D51" s="16"/>
      <c r="E51" s="18"/>
      <c r="F51" s="16"/>
      <c r="G51" s="16"/>
      <c r="H51" s="16"/>
      <c r="I51" s="18"/>
      <c r="J51" s="16"/>
      <c r="K51" s="16"/>
      <c r="L51" s="16"/>
      <c r="M51" s="16"/>
    </row>
    <row r="52" spans="5:9" ht="12.75">
      <c r="E52" s="14"/>
      <c r="I52" s="14"/>
    </row>
    <row r="53" spans="5:9" ht="12.75">
      <c r="E53" s="14"/>
      <c r="H53" s="15"/>
      <c r="I53" s="14"/>
    </row>
    <row r="54" spans="5:9" ht="12.75">
      <c r="E54" s="14"/>
      <c r="I54" s="14"/>
    </row>
    <row r="55" spans="5:9" ht="12.75">
      <c r="E55" s="14"/>
      <c r="I55" s="14"/>
    </row>
    <row r="56" ht="12.75">
      <c r="I56" s="14"/>
    </row>
    <row r="57" ht="12.75">
      <c r="I57" s="14"/>
    </row>
    <row r="58" ht="12.75">
      <c r="I58" s="14"/>
    </row>
    <row r="59" ht="12.75">
      <c r="I59" s="14"/>
    </row>
    <row r="60" spans="4:9" ht="12.75">
      <c r="D60" s="15"/>
      <c r="I60" s="14"/>
    </row>
    <row r="61" ht="12.75">
      <c r="I61" s="14"/>
    </row>
    <row r="62" ht="12.75">
      <c r="I62" s="14"/>
    </row>
    <row r="63" ht="12.75">
      <c r="I63" s="14"/>
    </row>
    <row r="64" ht="12.75">
      <c r="I64" s="14"/>
    </row>
    <row r="65" ht="12.75">
      <c r="I65" s="14"/>
    </row>
    <row r="66" ht="12.75">
      <c r="I66" s="14"/>
    </row>
    <row r="67" ht="12.75">
      <c r="I67" s="14"/>
    </row>
    <row r="68" ht="12.75">
      <c r="I68" s="14"/>
    </row>
    <row r="69" ht="12.75">
      <c r="I69" s="14"/>
    </row>
    <row r="70" ht="12.75">
      <c r="I70" s="14"/>
    </row>
    <row r="71" ht="12.75">
      <c r="I71" s="14"/>
    </row>
    <row r="72" ht="12.75">
      <c r="I72" s="14"/>
    </row>
    <row r="73" ht="12.75">
      <c r="I73" s="14"/>
    </row>
    <row r="74" ht="12.75">
      <c r="I74" s="14"/>
    </row>
    <row r="75" ht="12.75">
      <c r="I75" s="14"/>
    </row>
    <row r="76" ht="12.75">
      <c r="I76" s="14"/>
    </row>
    <row r="77" ht="12.75">
      <c r="I77" s="14"/>
    </row>
    <row r="78" ht="12.75">
      <c r="I78" s="14"/>
    </row>
    <row r="79" ht="12.75">
      <c r="I79" s="14"/>
    </row>
    <row r="80" ht="12.75">
      <c r="I80" s="14"/>
    </row>
    <row r="81" ht="12.75">
      <c r="I81" s="14"/>
    </row>
    <row r="82" ht="12.75">
      <c r="I82" s="14"/>
    </row>
    <row r="83" ht="12.75">
      <c r="I83" s="14"/>
    </row>
    <row r="84" ht="12.75">
      <c r="I84" s="14"/>
    </row>
    <row r="85" ht="12.75">
      <c r="I85" s="14"/>
    </row>
    <row r="86" ht="12.75">
      <c r="I86" s="14"/>
    </row>
    <row r="87" ht="12.75">
      <c r="I87" s="14"/>
    </row>
    <row r="88" ht="12.75">
      <c r="I88" s="14"/>
    </row>
    <row r="89" ht="12.75">
      <c r="I89" s="14"/>
    </row>
    <row r="90" ht="12.75">
      <c r="I90" s="14"/>
    </row>
    <row r="91" ht="12.75">
      <c r="I91" s="14"/>
    </row>
    <row r="92" ht="12.75">
      <c r="I92" s="14"/>
    </row>
    <row r="93" ht="12.75">
      <c r="I93" s="14"/>
    </row>
    <row r="94" ht="12.75">
      <c r="I94" s="14"/>
    </row>
    <row r="95" ht="12.75">
      <c r="I95" s="14"/>
    </row>
    <row r="96" ht="12.75">
      <c r="I96" s="14"/>
    </row>
    <row r="97" ht="12.75">
      <c r="I97" s="14"/>
    </row>
    <row r="98" ht="12.75">
      <c r="I98" s="14"/>
    </row>
    <row r="99" ht="12.75">
      <c r="I99" s="14"/>
    </row>
    <row r="100" ht="12.75">
      <c r="I100" s="14"/>
    </row>
    <row r="101" ht="12.75">
      <c r="I101" s="14"/>
    </row>
    <row r="102" ht="12.75">
      <c r="I102" s="14"/>
    </row>
    <row r="103" ht="12.75">
      <c r="I103" s="14"/>
    </row>
    <row r="104" ht="12.75">
      <c r="I104" s="14"/>
    </row>
    <row r="105" ht="12.75">
      <c r="I105" s="14"/>
    </row>
    <row r="106" ht="12.75">
      <c r="I106" s="14"/>
    </row>
    <row r="107" ht="12.75">
      <c r="I107" s="14"/>
    </row>
    <row r="108" ht="12.75">
      <c r="I108" s="14"/>
    </row>
    <row r="109" ht="12.75">
      <c r="I109" s="14"/>
    </row>
    <row r="110" ht="12.75">
      <c r="I110" s="14"/>
    </row>
    <row r="111" ht="12.75">
      <c r="I111" s="14"/>
    </row>
    <row r="112" ht="12.75">
      <c r="I112" s="14"/>
    </row>
    <row r="113" ht="12.75">
      <c r="I113" s="14"/>
    </row>
    <row r="114" ht="12.75">
      <c r="I114" s="14"/>
    </row>
    <row r="115" ht="12.75">
      <c r="I115" s="14"/>
    </row>
    <row r="116" ht="12.75">
      <c r="I116" s="14"/>
    </row>
    <row r="117" ht="12.75">
      <c r="I117" s="14"/>
    </row>
    <row r="118" ht="12.75">
      <c r="I118" s="14"/>
    </row>
    <row r="119" ht="12.75">
      <c r="I119" s="14"/>
    </row>
    <row r="120" ht="12.75">
      <c r="I120" s="14"/>
    </row>
    <row r="121" ht="12.75">
      <c r="I121" s="14"/>
    </row>
    <row r="122" ht="12.75">
      <c r="I122" s="14"/>
    </row>
    <row r="123" ht="12.75">
      <c r="I123" s="14"/>
    </row>
    <row r="124" ht="12.75">
      <c r="I124" s="14"/>
    </row>
    <row r="125" ht="12.75">
      <c r="I125" s="14"/>
    </row>
    <row r="126" ht="12.75">
      <c r="I126" s="14"/>
    </row>
    <row r="127" ht="12.75">
      <c r="I127" s="14"/>
    </row>
    <row r="128" ht="12.75">
      <c r="I128" s="14"/>
    </row>
    <row r="129" ht="12.75">
      <c r="I129" s="14"/>
    </row>
    <row r="130" ht="12.75">
      <c r="I130" s="14"/>
    </row>
    <row r="131" ht="12.75">
      <c r="I131" s="14"/>
    </row>
    <row r="132" ht="12.75">
      <c r="I132" s="14"/>
    </row>
    <row r="133" ht="12.75">
      <c r="I133" s="14"/>
    </row>
    <row r="134" ht="12.75">
      <c r="I134" s="14"/>
    </row>
    <row r="135" ht="12.75">
      <c r="I135" s="14"/>
    </row>
    <row r="136" ht="12.75">
      <c r="I136" s="14"/>
    </row>
    <row r="137" ht="12.75">
      <c r="I137" s="14"/>
    </row>
    <row r="138" ht="12.75">
      <c r="I138" s="14"/>
    </row>
    <row r="139" ht="12.75">
      <c r="I139" s="14"/>
    </row>
    <row r="140" ht="12.75">
      <c r="I140" s="14"/>
    </row>
    <row r="141" ht="12.75">
      <c r="I141" s="14"/>
    </row>
    <row r="142" ht="12.75">
      <c r="I142" s="14"/>
    </row>
    <row r="143" ht="12.75">
      <c r="I143" s="14"/>
    </row>
    <row r="144" ht="12.75">
      <c r="I144" s="14"/>
    </row>
    <row r="145" ht="12.75">
      <c r="I145" s="14"/>
    </row>
    <row r="146" ht="12.75">
      <c r="I146" s="14"/>
    </row>
    <row r="147" ht="12.75">
      <c r="I147" s="14"/>
    </row>
    <row r="148" ht="12.75">
      <c r="I148" s="14"/>
    </row>
    <row r="149" ht="12.75">
      <c r="I149" s="14"/>
    </row>
    <row r="150" ht="12.75">
      <c r="I150" s="14"/>
    </row>
    <row r="151" ht="12.75">
      <c r="I151" s="14"/>
    </row>
    <row r="152" ht="12.75">
      <c r="I152" s="14"/>
    </row>
    <row r="153" ht="12.75">
      <c r="I153" s="14"/>
    </row>
    <row r="154" ht="12.75">
      <c r="I154" s="14"/>
    </row>
    <row r="155" ht="12.75">
      <c r="I155" s="14"/>
    </row>
    <row r="156" ht="12.75">
      <c r="I156" s="14"/>
    </row>
    <row r="157" ht="12.75">
      <c r="I157" s="14"/>
    </row>
    <row r="158" ht="12.75">
      <c r="I158" s="14"/>
    </row>
    <row r="159" ht="12.75">
      <c r="I159" s="14"/>
    </row>
    <row r="160" ht="12.75">
      <c r="I160" s="14"/>
    </row>
    <row r="161" ht="12.75">
      <c r="I161" s="14"/>
    </row>
    <row r="162" ht="12.75">
      <c r="I162" s="14"/>
    </row>
    <row r="163" ht="12.75">
      <c r="I163" s="14"/>
    </row>
    <row r="164" ht="12.75">
      <c r="I164" s="14"/>
    </row>
    <row r="165" ht="12.75">
      <c r="I165" s="14"/>
    </row>
    <row r="166" ht="12.75">
      <c r="I166" s="14"/>
    </row>
    <row r="167" ht="12.75">
      <c r="I167" s="14"/>
    </row>
    <row r="168" ht="12.75">
      <c r="I168" s="14"/>
    </row>
    <row r="169" ht="12.75">
      <c r="I169" s="14"/>
    </row>
    <row r="170" ht="12.75">
      <c r="I170" s="14"/>
    </row>
    <row r="171" ht="12.75">
      <c r="I171" s="14"/>
    </row>
    <row r="172" ht="12.75">
      <c r="I172" s="14"/>
    </row>
    <row r="173" ht="12.75">
      <c r="I173" s="14"/>
    </row>
    <row r="174" ht="12.75">
      <c r="I174" s="14"/>
    </row>
    <row r="175" ht="12.75">
      <c r="I175" s="14"/>
    </row>
    <row r="176" ht="12.75">
      <c r="I176" s="14"/>
    </row>
    <row r="177" ht="12.75">
      <c r="I177" s="14"/>
    </row>
    <row r="178" ht="12.75">
      <c r="I178" s="14"/>
    </row>
    <row r="179" ht="12.75">
      <c r="I179" s="14"/>
    </row>
    <row r="180" ht="12.75">
      <c r="I180" s="14"/>
    </row>
    <row r="181" ht="12.75">
      <c r="I181" s="14"/>
    </row>
    <row r="182" ht="12.75">
      <c r="I182" s="14"/>
    </row>
    <row r="183" ht="12.75">
      <c r="I183" s="14"/>
    </row>
    <row r="184" ht="12.75">
      <c r="I184" s="14"/>
    </row>
    <row r="185" ht="12.75">
      <c r="I185" s="14"/>
    </row>
    <row r="186" ht="12.75">
      <c r="I186" s="14"/>
    </row>
    <row r="187" ht="12.75">
      <c r="I187" s="14"/>
    </row>
    <row r="188" ht="12.75">
      <c r="I188" s="14"/>
    </row>
    <row r="189" ht="12.75">
      <c r="I189" s="14"/>
    </row>
    <row r="190" ht="12.75">
      <c r="I190" s="14"/>
    </row>
    <row r="191" ht="12.75">
      <c r="I191" s="14"/>
    </row>
    <row r="192" ht="12.75">
      <c r="I192" s="14"/>
    </row>
    <row r="193" ht="12.75">
      <c r="I193" s="14"/>
    </row>
    <row r="194" ht="12.75">
      <c r="I194" s="14"/>
    </row>
    <row r="195" ht="12.75">
      <c r="I195" s="14"/>
    </row>
    <row r="196" ht="12.75">
      <c r="I196" s="14"/>
    </row>
    <row r="197" ht="12.75">
      <c r="I197" s="14"/>
    </row>
    <row r="198" ht="12.75">
      <c r="I198" s="14"/>
    </row>
    <row r="199" ht="12.75">
      <c r="I199" s="14"/>
    </row>
    <row r="200" ht="12.75">
      <c r="I200" s="14"/>
    </row>
    <row r="201" ht="12.75">
      <c r="I201" s="14"/>
    </row>
    <row r="202" ht="12.75">
      <c r="I202" s="14"/>
    </row>
    <row r="203" ht="12.75">
      <c r="I203" s="14"/>
    </row>
    <row r="204" ht="12.75">
      <c r="I204" s="14"/>
    </row>
    <row r="205" ht="12.75">
      <c r="I205" s="14"/>
    </row>
    <row r="206" ht="12.75">
      <c r="I206" s="14"/>
    </row>
    <row r="207" ht="12.75">
      <c r="I207" s="14"/>
    </row>
    <row r="208" ht="12.75">
      <c r="I208" s="14"/>
    </row>
    <row r="209" ht="12.75">
      <c r="I209" s="14"/>
    </row>
    <row r="210" ht="12.75">
      <c r="I210" s="14"/>
    </row>
    <row r="211" ht="12.75">
      <c r="I211" s="14"/>
    </row>
    <row r="212" ht="12.75">
      <c r="I212" s="14"/>
    </row>
    <row r="213" ht="12.75">
      <c r="I213" s="14"/>
    </row>
    <row r="214" ht="12.75">
      <c r="I214" s="14"/>
    </row>
    <row r="215" ht="12.75">
      <c r="I215" s="14"/>
    </row>
    <row r="216" ht="12.75">
      <c r="I216" s="14"/>
    </row>
    <row r="217" ht="12.75">
      <c r="I217" s="14"/>
    </row>
    <row r="218" ht="12.75">
      <c r="I218" s="14"/>
    </row>
    <row r="219" ht="12.75">
      <c r="I219" s="14"/>
    </row>
    <row r="220" ht="12.75">
      <c r="I220" s="14"/>
    </row>
    <row r="221" ht="12.75">
      <c r="I221" s="14"/>
    </row>
    <row r="222" ht="12.75">
      <c r="I222" s="14"/>
    </row>
    <row r="223" ht="12.75">
      <c r="I223" s="14"/>
    </row>
    <row r="224" ht="12.75">
      <c r="I224" s="14"/>
    </row>
    <row r="225" ht="12.75">
      <c r="I225" s="14"/>
    </row>
    <row r="226" ht="12.75">
      <c r="I226" s="14"/>
    </row>
    <row r="227" ht="12.75">
      <c r="I227" s="14"/>
    </row>
    <row r="228" ht="12.75">
      <c r="I228" s="14"/>
    </row>
    <row r="229" ht="12.75">
      <c r="I229" s="14"/>
    </row>
    <row r="230" ht="12.75">
      <c r="I230" s="14"/>
    </row>
    <row r="231" ht="12.75">
      <c r="I231" s="14"/>
    </row>
    <row r="232" ht="12.75">
      <c r="I232" s="14"/>
    </row>
    <row r="233" ht="12.75">
      <c r="I233" s="14"/>
    </row>
    <row r="234" ht="12.75">
      <c r="I234" s="14"/>
    </row>
    <row r="235" ht="12.75">
      <c r="I235" s="14"/>
    </row>
    <row r="236" ht="12.75">
      <c r="I236" s="14"/>
    </row>
    <row r="237" ht="12.75">
      <c r="I237" s="14"/>
    </row>
    <row r="238" ht="12.75">
      <c r="I238" s="14"/>
    </row>
    <row r="239" ht="12.75">
      <c r="I239" s="14"/>
    </row>
    <row r="240" ht="12.75">
      <c r="I240" s="14"/>
    </row>
    <row r="241" ht="12.75">
      <c r="I241" s="14"/>
    </row>
    <row r="242" ht="12.75">
      <c r="I242" s="14"/>
    </row>
    <row r="243" ht="12.75">
      <c r="I243" s="14"/>
    </row>
    <row r="244" ht="12.75">
      <c r="I244" s="14"/>
    </row>
    <row r="245" ht="12.75">
      <c r="I245" s="14"/>
    </row>
    <row r="246" ht="12.75">
      <c r="I246" s="14"/>
    </row>
    <row r="247" ht="12.75">
      <c r="I247" s="14"/>
    </row>
    <row r="248" ht="12.75">
      <c r="I248" s="14"/>
    </row>
    <row r="249" ht="12.75">
      <c r="I249" s="14"/>
    </row>
    <row r="250" ht="12.75">
      <c r="I250" s="14"/>
    </row>
    <row r="251" ht="12.75">
      <c r="I251" s="14"/>
    </row>
    <row r="252" ht="12.75">
      <c r="I252" s="14"/>
    </row>
    <row r="253" ht="12.75">
      <c r="I253" s="14"/>
    </row>
    <row r="254" ht="12.75">
      <c r="I254" s="14"/>
    </row>
    <row r="255" ht="12.75">
      <c r="I255" s="14"/>
    </row>
    <row r="256" ht="12.75">
      <c r="I256" s="14"/>
    </row>
    <row r="257" ht="12.75">
      <c r="I257" s="14"/>
    </row>
    <row r="258" ht="12.75">
      <c r="I258" s="14"/>
    </row>
    <row r="259" ht="12.75">
      <c r="I259" s="14"/>
    </row>
    <row r="260" ht="12.75">
      <c r="I260" s="14"/>
    </row>
    <row r="261" ht="12.75">
      <c r="I261" s="14"/>
    </row>
    <row r="262" ht="12.75">
      <c r="I262" s="14"/>
    </row>
    <row r="263" ht="12.75">
      <c r="I263" s="14"/>
    </row>
    <row r="264" ht="12.75">
      <c r="I264" s="14"/>
    </row>
    <row r="265" ht="12.75">
      <c r="I265" s="14"/>
    </row>
    <row r="266" ht="12.75">
      <c r="I266" s="14"/>
    </row>
    <row r="267" ht="12.75">
      <c r="I267" s="14"/>
    </row>
    <row r="268" ht="12.75">
      <c r="I268" s="14"/>
    </row>
    <row r="269" ht="12.75">
      <c r="I269" s="14"/>
    </row>
    <row r="270" ht="12.75">
      <c r="I270" s="14"/>
    </row>
    <row r="271" ht="12.75">
      <c r="I271" s="14"/>
    </row>
    <row r="272" ht="12.75">
      <c r="I272" s="14"/>
    </row>
    <row r="273" ht="12.75">
      <c r="I273" s="14"/>
    </row>
    <row r="274" ht="12.75">
      <c r="I274" s="14"/>
    </row>
    <row r="275" ht="12.75">
      <c r="I275" s="14"/>
    </row>
    <row r="276" ht="12.75">
      <c r="I276" s="14"/>
    </row>
    <row r="277" ht="12.75">
      <c r="I277" s="14"/>
    </row>
    <row r="278" ht="12.75">
      <c r="I278" s="14"/>
    </row>
    <row r="279" ht="12.75">
      <c r="I279" s="14"/>
    </row>
    <row r="280" ht="12.75">
      <c r="I280" s="14"/>
    </row>
    <row r="281" ht="12.75">
      <c r="I281" s="14"/>
    </row>
    <row r="282" ht="12.75">
      <c r="I282" s="14"/>
    </row>
    <row r="283" ht="12.75">
      <c r="I283" s="14"/>
    </row>
    <row r="284" ht="12.75">
      <c r="I284" s="14"/>
    </row>
    <row r="285" ht="12.75">
      <c r="I285" s="14"/>
    </row>
    <row r="286" ht="12.75">
      <c r="I286" s="14"/>
    </row>
    <row r="287" ht="12.75">
      <c r="I287" s="14"/>
    </row>
    <row r="288" ht="12.75">
      <c r="I288" s="14"/>
    </row>
    <row r="289" ht="12.75">
      <c r="I289" s="14"/>
    </row>
    <row r="290" ht="12.75">
      <c r="I290" s="14"/>
    </row>
    <row r="291" ht="12.75">
      <c r="I291" s="14"/>
    </row>
    <row r="292" ht="12.75">
      <c r="I292" s="14"/>
    </row>
    <row r="293" ht="12.75">
      <c r="I293" s="14"/>
    </row>
    <row r="294" ht="12.75">
      <c r="I294" s="14"/>
    </row>
    <row r="295" ht="12.75">
      <c r="I295" s="14"/>
    </row>
    <row r="296" ht="12.75">
      <c r="I296" s="14"/>
    </row>
    <row r="297" ht="12.75">
      <c r="I297" s="14"/>
    </row>
    <row r="298" ht="12.75">
      <c r="I298" s="14"/>
    </row>
    <row r="299" ht="12.75">
      <c r="I299" s="14"/>
    </row>
    <row r="300" ht="12.75">
      <c r="I300" s="14"/>
    </row>
    <row r="301" ht="12.75">
      <c r="I301" s="14"/>
    </row>
    <row r="302" ht="12.75">
      <c r="I302" s="14"/>
    </row>
    <row r="303" ht="12.75">
      <c r="I303" s="14"/>
    </row>
    <row r="304" ht="12.75">
      <c r="I304" s="14"/>
    </row>
    <row r="305" ht="12.75">
      <c r="I305" s="14"/>
    </row>
    <row r="306" ht="12.75">
      <c r="I306" s="14"/>
    </row>
    <row r="307" ht="12.75">
      <c r="I307" s="14"/>
    </row>
    <row r="308" ht="12.75">
      <c r="I308" s="14"/>
    </row>
    <row r="309" ht="12.75">
      <c r="I309" s="14"/>
    </row>
    <row r="310" ht="12.75">
      <c r="I310" s="14"/>
    </row>
    <row r="311" ht="12.75">
      <c r="I311" s="14"/>
    </row>
    <row r="312" ht="12.75">
      <c r="I312" s="14"/>
    </row>
    <row r="313" ht="12.75">
      <c r="I313" s="14"/>
    </row>
    <row r="314" ht="12.75">
      <c r="I314" s="14"/>
    </row>
    <row r="315" ht="12.75">
      <c r="I315" s="14"/>
    </row>
    <row r="316" ht="12.75">
      <c r="I316" s="14"/>
    </row>
    <row r="317" ht="12.75">
      <c r="I317" s="14"/>
    </row>
    <row r="318" ht="12.75">
      <c r="I318" s="14"/>
    </row>
    <row r="319" ht="12.75">
      <c r="I319" s="14"/>
    </row>
    <row r="320" ht="12.75">
      <c r="I320" s="14"/>
    </row>
    <row r="321" ht="12.75">
      <c r="I321" s="14"/>
    </row>
    <row r="322" ht="12.75">
      <c r="I322" s="14"/>
    </row>
    <row r="323" ht="12.75">
      <c r="I323" s="14"/>
    </row>
    <row r="324" ht="12.75">
      <c r="I324" s="14"/>
    </row>
    <row r="325" ht="12.75">
      <c r="I325" s="14"/>
    </row>
    <row r="326" ht="12.75">
      <c r="I326" s="14"/>
    </row>
    <row r="327" ht="12.75">
      <c r="I327" s="14"/>
    </row>
    <row r="328" ht="12.75">
      <c r="I328" s="14"/>
    </row>
    <row r="329" ht="12.75">
      <c r="I329" s="14"/>
    </row>
    <row r="330" ht="12.75">
      <c r="I330" s="14"/>
    </row>
    <row r="331" ht="12.75">
      <c r="I331" s="14"/>
    </row>
    <row r="332" ht="12.75">
      <c r="I332" s="14"/>
    </row>
    <row r="333" ht="12.75">
      <c r="I333" s="14"/>
    </row>
    <row r="334" ht="12.75">
      <c r="I334" s="14"/>
    </row>
    <row r="335" ht="12.75">
      <c r="I335" s="14"/>
    </row>
    <row r="336" ht="12.75">
      <c r="I336" s="14"/>
    </row>
    <row r="337" ht="12.75">
      <c r="I337" s="14"/>
    </row>
    <row r="338" ht="12.75">
      <c r="I338" s="14"/>
    </row>
    <row r="339" ht="12.75">
      <c r="I339" s="14"/>
    </row>
    <row r="340" ht="12.75">
      <c r="I340" s="14"/>
    </row>
    <row r="341" ht="12.75">
      <c r="I341" s="14"/>
    </row>
    <row r="342" ht="12.75">
      <c r="I342" s="14"/>
    </row>
    <row r="343" ht="12.75">
      <c r="I343" s="14"/>
    </row>
    <row r="344" ht="12.75">
      <c r="I344" s="14"/>
    </row>
    <row r="345" ht="12.75">
      <c r="I345" s="14"/>
    </row>
    <row r="346" ht="12.75">
      <c r="I346" s="14"/>
    </row>
    <row r="347" ht="12.75">
      <c r="I347" s="14"/>
    </row>
    <row r="348" ht="12.75">
      <c r="I348" s="14"/>
    </row>
    <row r="349" ht="12.75">
      <c r="I349" s="14"/>
    </row>
    <row r="350" ht="12.75">
      <c r="I350" s="14"/>
    </row>
    <row r="351" ht="12.75">
      <c r="I351" s="14"/>
    </row>
    <row r="352" ht="12.75">
      <c r="I352" s="14"/>
    </row>
    <row r="353" ht="12.75">
      <c r="I353" s="14"/>
    </row>
    <row r="354" ht="12.75">
      <c r="I354" s="14"/>
    </row>
    <row r="355" ht="12.75">
      <c r="I355" s="14"/>
    </row>
    <row r="356" ht="12.75">
      <c r="I356" s="14"/>
    </row>
    <row r="357" ht="12.75">
      <c r="I357" s="14"/>
    </row>
    <row r="358" ht="12.75">
      <c r="I358" s="14"/>
    </row>
    <row r="359" ht="12.75">
      <c r="I359" s="14"/>
    </row>
    <row r="360" ht="12.75">
      <c r="I360" s="14"/>
    </row>
    <row r="361" ht="12.75">
      <c r="I361" s="14"/>
    </row>
    <row r="362" ht="12.75">
      <c r="I362" s="14"/>
    </row>
    <row r="363" ht="12.75">
      <c r="I363" s="14"/>
    </row>
    <row r="364" ht="12.75">
      <c r="I364" s="14"/>
    </row>
    <row r="365" ht="12.75">
      <c r="I365" s="14"/>
    </row>
    <row r="366" ht="12.75">
      <c r="I366" s="14"/>
    </row>
    <row r="367" ht="12.75">
      <c r="I367" s="14"/>
    </row>
    <row r="368" ht="12.75">
      <c r="I368" s="14"/>
    </row>
    <row r="369" ht="12.75">
      <c r="I369" s="14"/>
    </row>
    <row r="370" ht="12.75">
      <c r="I370" s="14"/>
    </row>
    <row r="371" ht="12.75">
      <c r="I371" s="14"/>
    </row>
    <row r="372" ht="12.75">
      <c r="I372" s="14"/>
    </row>
    <row r="373" ht="12.75">
      <c r="I373" s="14"/>
    </row>
    <row r="374" ht="12.75">
      <c r="I374" s="14"/>
    </row>
    <row r="375" ht="12.75">
      <c r="I375" s="14"/>
    </row>
    <row r="376" ht="12.75">
      <c r="I376" s="14"/>
    </row>
    <row r="377" ht="12.75">
      <c r="I377" s="14"/>
    </row>
    <row r="378" ht="12.75">
      <c r="I378" s="14"/>
    </row>
    <row r="379" ht="12.75">
      <c r="I379" s="14"/>
    </row>
    <row r="380" ht="12.75">
      <c r="I380" s="14"/>
    </row>
    <row r="381" ht="12.75">
      <c r="I381" s="14"/>
    </row>
    <row r="382" ht="12.75">
      <c r="I382" s="14"/>
    </row>
    <row r="383" ht="12.75">
      <c r="I383" s="14"/>
    </row>
    <row r="384" ht="12.75">
      <c r="I384" s="14"/>
    </row>
    <row r="385" ht="12.75">
      <c r="I385" s="14"/>
    </row>
    <row r="386" ht="12.75">
      <c r="I386" s="14"/>
    </row>
    <row r="387" ht="12.75">
      <c r="I387" s="14"/>
    </row>
    <row r="388" ht="12.75">
      <c r="I388" s="14"/>
    </row>
    <row r="389" ht="12.75">
      <c r="I389" s="14"/>
    </row>
    <row r="390" ht="12.75">
      <c r="I390" s="14"/>
    </row>
    <row r="391" ht="12.75">
      <c r="I391" s="14"/>
    </row>
    <row r="392" ht="12.75">
      <c r="I392" s="14"/>
    </row>
    <row r="393" ht="12.75">
      <c r="I393" s="14"/>
    </row>
    <row r="394" ht="12.75">
      <c r="I394" s="14"/>
    </row>
    <row r="395" ht="12.75">
      <c r="I395" s="14"/>
    </row>
    <row r="396" ht="12.75">
      <c r="I396" s="14"/>
    </row>
    <row r="397" ht="12.75">
      <c r="I397" s="14"/>
    </row>
    <row r="398" ht="12.75">
      <c r="I398" s="14"/>
    </row>
    <row r="399" ht="12.75">
      <c r="I399" s="14"/>
    </row>
    <row r="400" ht="12.75">
      <c r="I400" s="14"/>
    </row>
    <row r="401" ht="12.75">
      <c r="I401" s="14"/>
    </row>
    <row r="402" ht="12.75">
      <c r="I402" s="14"/>
    </row>
    <row r="403" ht="12.75">
      <c r="I403" s="14"/>
    </row>
    <row r="404" ht="12.75">
      <c r="I404" s="14"/>
    </row>
    <row r="405" ht="12.75">
      <c r="I405" s="14"/>
    </row>
    <row r="406" ht="12.75">
      <c r="I406" s="14"/>
    </row>
    <row r="407" ht="12.75">
      <c r="I407" s="14"/>
    </row>
    <row r="408" ht="12.75">
      <c r="I408" s="14"/>
    </row>
    <row r="409" ht="12.75">
      <c r="I409" s="14"/>
    </row>
    <row r="410" ht="12.75">
      <c r="I410" s="14"/>
    </row>
    <row r="411" ht="12.75">
      <c r="I411" s="14"/>
    </row>
    <row r="412" ht="12.75">
      <c r="I412" s="14"/>
    </row>
    <row r="413" ht="12.75">
      <c r="I413" s="14"/>
    </row>
    <row r="414" ht="12.75">
      <c r="I414" s="14"/>
    </row>
    <row r="415" ht="12.75">
      <c r="I415" s="14"/>
    </row>
    <row r="416" ht="12.75">
      <c r="I416" s="14"/>
    </row>
    <row r="417" ht="12.75">
      <c r="I417" s="14"/>
    </row>
    <row r="418" ht="12.75">
      <c r="I418" s="14"/>
    </row>
    <row r="419" ht="12.75">
      <c r="I419" s="14"/>
    </row>
    <row r="420" ht="12.75">
      <c r="I420" s="14"/>
    </row>
    <row r="421" ht="12.75">
      <c r="I421" s="14"/>
    </row>
    <row r="422" ht="12.75">
      <c r="I422" s="14"/>
    </row>
    <row r="423" ht="12.75">
      <c r="I423" s="14"/>
    </row>
    <row r="424" ht="12.75">
      <c r="I424" s="14"/>
    </row>
    <row r="425" ht="12.75">
      <c r="I425" s="14"/>
    </row>
    <row r="426" ht="12.75">
      <c r="I426" s="14"/>
    </row>
    <row r="427" ht="12.75">
      <c r="I427" s="14"/>
    </row>
    <row r="428" ht="12.75">
      <c r="I428" s="14"/>
    </row>
    <row r="429" ht="12.75">
      <c r="I429" s="14"/>
    </row>
    <row r="430" ht="12.75">
      <c r="I430" s="14"/>
    </row>
    <row r="431" ht="12.75">
      <c r="I431" s="14"/>
    </row>
    <row r="432" ht="12.75">
      <c r="I432" s="14"/>
    </row>
    <row r="433" ht="12.75">
      <c r="I433" s="14"/>
    </row>
    <row r="434" ht="12.75">
      <c r="I434" s="14"/>
    </row>
    <row r="435" ht="12.75">
      <c r="I435" s="14"/>
    </row>
    <row r="436" ht="12.75">
      <c r="I436" s="14"/>
    </row>
    <row r="437" ht="12.75">
      <c r="I437" s="14"/>
    </row>
    <row r="438" ht="12.75">
      <c r="I438" s="14"/>
    </row>
    <row r="439" ht="12.75">
      <c r="I439" s="14"/>
    </row>
    <row r="440" ht="12.75">
      <c r="I440" s="14"/>
    </row>
    <row r="441" ht="12.75">
      <c r="I441" s="14"/>
    </row>
    <row r="442" ht="12.75">
      <c r="I442" s="14"/>
    </row>
    <row r="443" ht="12.75">
      <c r="I443" s="14"/>
    </row>
    <row r="444" ht="12.75">
      <c r="I444" s="14"/>
    </row>
    <row r="445" ht="12.75">
      <c r="I445" s="14"/>
    </row>
    <row r="446" ht="12.75">
      <c r="I446" s="14"/>
    </row>
    <row r="447" ht="12.75">
      <c r="I447" s="14"/>
    </row>
    <row r="448" ht="12.75">
      <c r="I448" s="14"/>
    </row>
    <row r="449" ht="12.75">
      <c r="I449" s="14"/>
    </row>
    <row r="450" ht="12.75">
      <c r="I450" s="14"/>
    </row>
    <row r="451" ht="12.75">
      <c r="I451" s="14"/>
    </row>
    <row r="452" ht="12.75">
      <c r="I452" s="14"/>
    </row>
    <row r="453" ht="12.75">
      <c r="I453" s="14"/>
    </row>
    <row r="454" ht="12.75">
      <c r="I454" s="14"/>
    </row>
    <row r="455" ht="12.75">
      <c r="I455" s="14"/>
    </row>
    <row r="456" ht="12.75">
      <c r="I456" s="14"/>
    </row>
    <row r="457" ht="12.75">
      <c r="I457" s="14"/>
    </row>
    <row r="458" ht="12.75">
      <c r="I458" s="14"/>
    </row>
    <row r="459" ht="12.75">
      <c r="I459" s="14"/>
    </row>
    <row r="460" ht="12.75">
      <c r="I460" s="14"/>
    </row>
    <row r="461" ht="12.75">
      <c r="I461" s="14"/>
    </row>
    <row r="462" ht="12.75">
      <c r="I462" s="14"/>
    </row>
    <row r="463" ht="12.75">
      <c r="I463" s="14"/>
    </row>
    <row r="464" ht="12.75">
      <c r="I464" s="14"/>
    </row>
    <row r="465" ht="12.75">
      <c r="I465" s="14"/>
    </row>
    <row r="466" ht="12.75">
      <c r="I466" s="14"/>
    </row>
    <row r="467" ht="12.75">
      <c r="I467" s="14"/>
    </row>
    <row r="468" ht="12.75">
      <c r="I468" s="14"/>
    </row>
    <row r="469" ht="12.75">
      <c r="I469" s="14"/>
    </row>
    <row r="470" ht="12.75">
      <c r="I470" s="14"/>
    </row>
    <row r="471" ht="12.75">
      <c r="I471" s="14"/>
    </row>
    <row r="472" ht="12.75">
      <c r="I472" s="14"/>
    </row>
    <row r="473" ht="12.75">
      <c r="I473" s="14"/>
    </row>
    <row r="474" ht="12.75">
      <c r="I474" s="14"/>
    </row>
    <row r="475" ht="12.75">
      <c r="I475" s="14"/>
    </row>
    <row r="476" ht="12.75">
      <c r="I476" s="14"/>
    </row>
    <row r="477" ht="12.75">
      <c r="I477" s="14"/>
    </row>
    <row r="478" ht="12.75">
      <c r="I478" s="14"/>
    </row>
    <row r="479" ht="12.75">
      <c r="I479" s="14"/>
    </row>
    <row r="480" ht="12.75">
      <c r="I480" s="14"/>
    </row>
    <row r="481" ht="12.75">
      <c r="I481" s="14"/>
    </row>
    <row r="482" ht="12.75">
      <c r="I482" s="14"/>
    </row>
    <row r="483" ht="12.75">
      <c r="I483" s="14"/>
    </row>
    <row r="484" ht="12.75">
      <c r="I484" s="14"/>
    </row>
    <row r="485" ht="12.75">
      <c r="I485" s="14"/>
    </row>
    <row r="486" ht="12.75">
      <c r="I486" s="14"/>
    </row>
    <row r="487" ht="12.75">
      <c r="I487" s="14"/>
    </row>
    <row r="488" ht="12.75">
      <c r="I488" s="14"/>
    </row>
    <row r="489" ht="12.75">
      <c r="I489" s="14"/>
    </row>
    <row r="490" ht="12.75">
      <c r="I490" s="14"/>
    </row>
    <row r="491" ht="12.75">
      <c r="I491" s="14"/>
    </row>
    <row r="492" ht="12.75">
      <c r="I492" s="14"/>
    </row>
    <row r="493" ht="12.75">
      <c r="I493" s="14"/>
    </row>
    <row r="494" ht="12.75">
      <c r="I494" s="14"/>
    </row>
    <row r="495" ht="12.75">
      <c r="I495" s="14"/>
    </row>
    <row r="496" ht="12.75">
      <c r="I496" s="14"/>
    </row>
    <row r="497" ht="12.75">
      <c r="I497" s="14"/>
    </row>
    <row r="498" ht="12.75">
      <c r="I498" s="14"/>
    </row>
    <row r="499" ht="12.75">
      <c r="I499" s="14"/>
    </row>
    <row r="500" ht="12.75">
      <c r="I500" s="14"/>
    </row>
    <row r="501" ht="12.75">
      <c r="I501" s="14"/>
    </row>
    <row r="502" ht="12.75">
      <c r="I502" s="14"/>
    </row>
    <row r="503" ht="12.75">
      <c r="I503" s="14"/>
    </row>
    <row r="504" ht="12.75">
      <c r="I504" s="14"/>
    </row>
    <row r="505" ht="12.75">
      <c r="I505" s="14"/>
    </row>
    <row r="506" ht="12.75">
      <c r="I506" s="14"/>
    </row>
    <row r="507" ht="12.75">
      <c r="I507" s="14"/>
    </row>
    <row r="508" ht="12.75">
      <c r="I508" s="14"/>
    </row>
    <row r="509" ht="12.75">
      <c r="I509" s="14"/>
    </row>
    <row r="510" ht="12.75">
      <c r="I510" s="14"/>
    </row>
    <row r="511" ht="12.75">
      <c r="I511" s="14"/>
    </row>
    <row r="512" ht="12.75">
      <c r="I512" s="14"/>
    </row>
    <row r="513" ht="12.75">
      <c r="I513" s="14"/>
    </row>
    <row r="514" ht="12.75">
      <c r="I514" s="14"/>
    </row>
    <row r="515" ht="12.75">
      <c r="I515" s="14"/>
    </row>
    <row r="516" ht="12.75">
      <c r="I516" s="14"/>
    </row>
    <row r="517" ht="12.75">
      <c r="I517" s="14"/>
    </row>
    <row r="518" ht="12.75">
      <c r="I518" s="14"/>
    </row>
    <row r="519" ht="12.75">
      <c r="I519" s="14"/>
    </row>
    <row r="520" ht="12.75">
      <c r="I520" s="14"/>
    </row>
    <row r="521" ht="12.75">
      <c r="I521" s="14"/>
    </row>
    <row r="522" ht="12.75">
      <c r="I522" s="14"/>
    </row>
    <row r="523" ht="12.75">
      <c r="I523" s="14"/>
    </row>
    <row r="524" ht="12.75">
      <c r="I524" s="14"/>
    </row>
    <row r="525" ht="12.75">
      <c r="I525" s="14"/>
    </row>
    <row r="526" ht="12.75">
      <c r="I526" s="14"/>
    </row>
    <row r="527" ht="12.75">
      <c r="I527" s="14"/>
    </row>
    <row r="528" ht="12.75">
      <c r="I528" s="14"/>
    </row>
    <row r="529" ht="12.75">
      <c r="I529" s="14"/>
    </row>
    <row r="530" ht="12.75">
      <c r="I530" s="14"/>
    </row>
    <row r="531" ht="12.75">
      <c r="I531" s="14"/>
    </row>
    <row r="532" ht="12.75">
      <c r="I532" s="14"/>
    </row>
    <row r="533" ht="12.75">
      <c r="I533" s="14"/>
    </row>
    <row r="534" ht="12.75">
      <c r="I534" s="14"/>
    </row>
    <row r="535" ht="12.75">
      <c r="I535" s="14"/>
    </row>
    <row r="536" ht="12.75">
      <c r="I536" s="14"/>
    </row>
    <row r="537" ht="12.75">
      <c r="I537" s="14"/>
    </row>
    <row r="538" ht="12.75">
      <c r="I538" s="14"/>
    </row>
    <row r="539" ht="12.75">
      <c r="I539" s="14"/>
    </row>
    <row r="540" ht="12.75">
      <c r="I540" s="14"/>
    </row>
    <row r="541" ht="12.75">
      <c r="I541" s="14"/>
    </row>
    <row r="542" ht="12.75">
      <c r="I542" s="14"/>
    </row>
    <row r="543" ht="12.75">
      <c r="I543" s="14"/>
    </row>
    <row r="544" ht="12.75">
      <c r="I544" s="14"/>
    </row>
    <row r="545" ht="12.75">
      <c r="I545" s="14"/>
    </row>
    <row r="546" ht="12.75">
      <c r="I546" s="14"/>
    </row>
    <row r="547" ht="12.75">
      <c r="I547" s="14"/>
    </row>
    <row r="548" ht="12.75">
      <c r="I548" s="14"/>
    </row>
    <row r="549" ht="12.75">
      <c r="I549" s="14"/>
    </row>
    <row r="550" ht="12.75">
      <c r="I550" s="14"/>
    </row>
    <row r="551" ht="12.75">
      <c r="I551" s="14"/>
    </row>
    <row r="552" ht="12.75">
      <c r="I552" s="14"/>
    </row>
    <row r="553" ht="12.75">
      <c r="I553" s="14"/>
    </row>
    <row r="554" ht="12.75">
      <c r="I554" s="14"/>
    </row>
    <row r="555" ht="12.75">
      <c r="I555" s="14"/>
    </row>
    <row r="556" ht="12.75">
      <c r="I556" s="14"/>
    </row>
    <row r="557" ht="12.75">
      <c r="I557" s="14"/>
    </row>
    <row r="558" ht="12.75">
      <c r="I558" s="14"/>
    </row>
    <row r="559" ht="12.75">
      <c r="I559" s="14"/>
    </row>
    <row r="560" ht="12.75">
      <c r="I560" s="14"/>
    </row>
    <row r="561" ht="12.75">
      <c r="I561" s="14"/>
    </row>
    <row r="562" ht="12.75">
      <c r="I562" s="14"/>
    </row>
    <row r="563" ht="12.75">
      <c r="I563" s="14"/>
    </row>
    <row r="564" ht="12.75">
      <c r="I564" s="14"/>
    </row>
    <row r="565" ht="12.75">
      <c r="I565" s="14"/>
    </row>
    <row r="566" ht="12.75">
      <c r="I566" s="14"/>
    </row>
    <row r="567" ht="12.75">
      <c r="I567" s="14"/>
    </row>
    <row r="568" ht="12.75">
      <c r="I568" s="14"/>
    </row>
    <row r="569" ht="12.75">
      <c r="I569" s="14"/>
    </row>
    <row r="570" ht="12.75">
      <c r="I570" s="14"/>
    </row>
    <row r="571" ht="12.75">
      <c r="I571" s="14"/>
    </row>
    <row r="572" ht="12.75">
      <c r="I572" s="14"/>
    </row>
    <row r="573" ht="12.75">
      <c r="I573" s="14"/>
    </row>
    <row r="574" ht="12.75">
      <c r="I574" s="14"/>
    </row>
    <row r="575" ht="12.75">
      <c r="I575" s="14"/>
    </row>
    <row r="576" ht="12.75">
      <c r="I576" s="14"/>
    </row>
    <row r="577" ht="12.75">
      <c r="I577" s="14"/>
    </row>
    <row r="578" ht="12.75">
      <c r="I578" s="14"/>
    </row>
    <row r="579" ht="12.75">
      <c r="I579" s="14"/>
    </row>
    <row r="580" ht="12.75">
      <c r="I580" s="14"/>
    </row>
    <row r="581" ht="12.75">
      <c r="I581" s="14"/>
    </row>
    <row r="582" ht="12.75">
      <c r="I582" s="14"/>
    </row>
    <row r="583" ht="12.75">
      <c r="I583" s="14"/>
    </row>
    <row r="584" ht="12.75">
      <c r="I584" s="14"/>
    </row>
    <row r="585" ht="12.75">
      <c r="I585" s="14"/>
    </row>
    <row r="586" ht="12.75">
      <c r="I586" s="14"/>
    </row>
    <row r="587" ht="12.75">
      <c r="I587" s="14"/>
    </row>
    <row r="588" ht="12.75">
      <c r="I588" s="14"/>
    </row>
    <row r="589" ht="12.75">
      <c r="I589" s="14"/>
    </row>
    <row r="590" ht="12.75">
      <c r="I590" s="14"/>
    </row>
    <row r="591" ht="12.75">
      <c r="I591" s="14"/>
    </row>
    <row r="592" ht="12.75">
      <c r="I592" s="14"/>
    </row>
    <row r="593" ht="12.75">
      <c r="I593" s="14"/>
    </row>
    <row r="594" ht="12.75">
      <c r="I594" s="14"/>
    </row>
    <row r="595" ht="12.75">
      <c r="I595" s="14"/>
    </row>
    <row r="596" ht="12.75">
      <c r="I596" s="14"/>
    </row>
    <row r="597" ht="12.75">
      <c r="I597" s="14"/>
    </row>
    <row r="598" ht="12.75">
      <c r="I598" s="14"/>
    </row>
    <row r="599" ht="12.75">
      <c r="I599" s="14"/>
    </row>
    <row r="600" ht="12.75">
      <c r="I600" s="14"/>
    </row>
    <row r="601" ht="12.75">
      <c r="I601" s="14"/>
    </row>
    <row r="602" ht="12.75">
      <c r="I602" s="14"/>
    </row>
    <row r="603" ht="12.75">
      <c r="I603" s="14"/>
    </row>
    <row r="604" ht="12.75">
      <c r="I604" s="14"/>
    </row>
    <row r="605" ht="12.75">
      <c r="I605" s="14"/>
    </row>
    <row r="606" ht="12.75">
      <c r="I606" s="14"/>
    </row>
    <row r="607" ht="12.75">
      <c r="I607" s="14"/>
    </row>
    <row r="608" ht="12.75">
      <c r="I608" s="14"/>
    </row>
    <row r="609" ht="12.75">
      <c r="I609" s="14"/>
    </row>
    <row r="610" ht="12.75">
      <c r="I610" s="14"/>
    </row>
    <row r="611" ht="12.75">
      <c r="I611" s="14"/>
    </row>
    <row r="612" ht="12.75">
      <c r="I612" s="14"/>
    </row>
    <row r="613" ht="12.75">
      <c r="I613" s="14"/>
    </row>
    <row r="614" ht="12.75">
      <c r="I614" s="14"/>
    </row>
    <row r="615" ht="12.75">
      <c r="I615" s="14"/>
    </row>
  </sheetData>
  <sheetProtection/>
  <mergeCells count="12">
    <mergeCell ref="A8:A9"/>
    <mergeCell ref="A11:A12"/>
    <mergeCell ref="A2:M2"/>
    <mergeCell ref="A33:A34"/>
    <mergeCell ref="A3:M3"/>
    <mergeCell ref="A4:A6"/>
    <mergeCell ref="B4:B6"/>
    <mergeCell ref="C4:E5"/>
    <mergeCell ref="F4:I5"/>
    <mergeCell ref="J4:M4"/>
    <mergeCell ref="J5:K5"/>
    <mergeCell ref="L5:M5"/>
  </mergeCells>
  <printOptions/>
  <pageMargins left="0.5511811023622047" right="0.35433070866141736" top="0.3937007874015748" bottom="0.1968503937007874" header="0.5118110236220472" footer="0.5118110236220472"/>
  <pageSetup horizontalDpi="600" verticalDpi="600" orientation="portrait" paperSize="9" scale="65" r:id="rId1"/>
  <colBreaks count="1" manualBreakCount="1">
    <brk id="16" min="1" max="47" man="1"/>
  </colBreaks>
  <ignoredErrors>
    <ignoredError sqref="C47:L4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D33" sqref="D33"/>
    </sheetView>
  </sheetViews>
  <sheetFormatPr defaultColWidth="9.00390625" defaultRowHeight="12.75"/>
  <sheetData>
    <row r="1" spans="1:5" ht="12.75">
      <c r="A1" s="19" t="s">
        <v>81</v>
      </c>
      <c r="B1" s="19" t="s">
        <v>82</v>
      </c>
      <c r="C1" s="19" t="s">
        <v>83</v>
      </c>
      <c r="D1" s="19" t="s">
        <v>84</v>
      </c>
      <c r="E1" s="19" t="s">
        <v>85</v>
      </c>
    </row>
    <row r="2" spans="1:5" ht="12.75">
      <c r="A2" s="19">
        <v>51354</v>
      </c>
      <c r="B2" s="19">
        <v>45154</v>
      </c>
      <c r="C2" s="19">
        <v>0</v>
      </c>
      <c r="D2" s="19">
        <v>34988</v>
      </c>
      <c r="E2" s="19">
        <v>1</v>
      </c>
    </row>
    <row r="3" spans="1:5" ht="12.75">
      <c r="A3" s="19">
        <v>4514</v>
      </c>
      <c r="B3" s="19">
        <v>3899</v>
      </c>
      <c r="C3" s="19"/>
      <c r="D3" s="19">
        <v>3259</v>
      </c>
      <c r="E3" s="19">
        <v>2</v>
      </c>
    </row>
    <row r="4" spans="1:5" ht="12.75">
      <c r="A4" s="19">
        <v>510440</v>
      </c>
      <c r="B4" s="19">
        <v>329994</v>
      </c>
      <c r="C4" s="19">
        <v>285125</v>
      </c>
      <c r="D4" s="19">
        <v>227297</v>
      </c>
      <c r="E4" s="19">
        <v>3</v>
      </c>
    </row>
    <row r="5" spans="1:5" ht="12.75">
      <c r="A5" s="19">
        <v>429724</v>
      </c>
      <c r="B5" s="19">
        <v>285125</v>
      </c>
      <c r="C5" s="19">
        <v>245882</v>
      </c>
      <c r="D5" s="19">
        <v>227297</v>
      </c>
      <c r="E5" s="19">
        <v>4</v>
      </c>
    </row>
    <row r="6" spans="1:5" ht="12.75">
      <c r="A6" s="19">
        <v>24082</v>
      </c>
      <c r="B6" s="19">
        <v>14138</v>
      </c>
      <c r="C6" s="19">
        <v>11612</v>
      </c>
      <c r="D6" s="19">
        <v>10184</v>
      </c>
      <c r="E6" s="19">
        <v>5</v>
      </c>
    </row>
    <row r="7" spans="1:5" ht="12.75">
      <c r="A7" s="19">
        <v>388</v>
      </c>
      <c r="B7" s="19">
        <v>157</v>
      </c>
      <c r="C7" s="19">
        <v>101</v>
      </c>
      <c r="D7" s="19">
        <v>73</v>
      </c>
      <c r="E7" s="19">
        <v>6</v>
      </c>
    </row>
    <row r="8" spans="1:5" ht="12.75">
      <c r="A8" s="19">
        <v>166184</v>
      </c>
      <c r="B8" s="19">
        <v>104089</v>
      </c>
      <c r="C8" s="19">
        <v>90071</v>
      </c>
      <c r="D8" s="19">
        <v>82628</v>
      </c>
      <c r="E8" s="19">
        <v>7</v>
      </c>
    </row>
    <row r="9" spans="1:5" ht="12.75">
      <c r="A9" s="19">
        <v>16233</v>
      </c>
      <c r="B9" s="19">
        <v>8583</v>
      </c>
      <c r="C9" s="19">
        <v>6822</v>
      </c>
      <c r="D9" s="19">
        <v>5543</v>
      </c>
      <c r="E9" s="19">
        <v>8</v>
      </c>
    </row>
    <row r="10" spans="1:5" ht="12.75">
      <c r="A10" s="19">
        <v>267</v>
      </c>
      <c r="B10" s="19">
        <v>187</v>
      </c>
      <c r="C10" s="19">
        <v>167</v>
      </c>
      <c r="D10" s="19">
        <v>160</v>
      </c>
      <c r="E10" s="19">
        <v>9</v>
      </c>
    </row>
    <row r="11" spans="1:5" ht="12.75">
      <c r="A11" s="19">
        <v>429</v>
      </c>
      <c r="B11" s="19">
        <v>197</v>
      </c>
      <c r="C11" s="19">
        <v>135</v>
      </c>
      <c r="D11" s="19">
        <v>75</v>
      </c>
      <c r="E11" s="19">
        <v>10</v>
      </c>
    </row>
    <row r="12" spans="1:5" ht="12.75">
      <c r="A12" s="19">
        <v>70</v>
      </c>
      <c r="B12" s="19">
        <v>30</v>
      </c>
      <c r="C12" s="19">
        <v>21</v>
      </c>
      <c r="D12" s="19">
        <v>11</v>
      </c>
      <c r="E12" s="19">
        <v>11</v>
      </c>
    </row>
    <row r="13" spans="1:5" ht="12.75">
      <c r="A13" s="19">
        <v>40596</v>
      </c>
      <c r="B13" s="19">
        <v>30550</v>
      </c>
      <c r="C13" s="19">
        <v>28226</v>
      </c>
      <c r="D13" s="19">
        <v>26938</v>
      </c>
      <c r="E13" s="19">
        <v>12</v>
      </c>
    </row>
    <row r="14" spans="1:5" ht="12.75">
      <c r="A14" s="19">
        <v>1714</v>
      </c>
      <c r="B14" s="19">
        <v>794</v>
      </c>
      <c r="C14" s="19">
        <v>544</v>
      </c>
      <c r="D14" s="19">
        <v>234</v>
      </c>
      <c r="E14" s="19">
        <v>13</v>
      </c>
    </row>
    <row r="15" spans="1:5" ht="12.75">
      <c r="A15" s="19">
        <v>214</v>
      </c>
      <c r="B15" s="19">
        <v>99</v>
      </c>
      <c r="C15" s="19">
        <v>62</v>
      </c>
      <c r="D15" s="19">
        <v>28</v>
      </c>
      <c r="E15" s="19">
        <v>14</v>
      </c>
    </row>
    <row r="16" spans="1:5" ht="12.75">
      <c r="A16" s="19">
        <v>23321</v>
      </c>
      <c r="B16" s="19">
        <v>14315</v>
      </c>
      <c r="C16" s="19">
        <v>11902</v>
      </c>
      <c r="D16" s="19">
        <v>10507</v>
      </c>
      <c r="E16" s="19">
        <v>15</v>
      </c>
    </row>
    <row r="17" spans="1:5" ht="12.75">
      <c r="A17" s="19">
        <v>11013</v>
      </c>
      <c r="B17" s="19">
        <v>5086</v>
      </c>
      <c r="C17" s="19">
        <v>3806</v>
      </c>
      <c r="D17" s="19">
        <v>2872</v>
      </c>
      <c r="E17" s="19">
        <v>16</v>
      </c>
    </row>
    <row r="18" spans="1:5" ht="12.75">
      <c r="A18" s="19">
        <v>122800</v>
      </c>
      <c r="B18" s="19">
        <v>93006</v>
      </c>
      <c r="C18" s="19">
        <v>81560</v>
      </c>
      <c r="D18" s="19">
        <v>79754</v>
      </c>
      <c r="E18" s="19">
        <v>17</v>
      </c>
    </row>
    <row r="19" spans="1:5" ht="12.75">
      <c r="A19" s="19">
        <v>12507</v>
      </c>
      <c r="B19" s="19">
        <v>7964</v>
      </c>
      <c r="C19" s="19">
        <v>6290</v>
      </c>
      <c r="D19" s="19">
        <v>4923</v>
      </c>
      <c r="E19" s="19">
        <v>18</v>
      </c>
    </row>
    <row r="20" spans="1:5" ht="12.75">
      <c r="A20" s="19">
        <v>4986</v>
      </c>
      <c r="B20" s="19">
        <v>2783</v>
      </c>
      <c r="C20" s="19">
        <v>1977</v>
      </c>
      <c r="D20" s="19">
        <v>1202</v>
      </c>
      <c r="E20" s="19">
        <v>19</v>
      </c>
    </row>
    <row r="21" spans="1:5" ht="12.75">
      <c r="A21" s="19">
        <v>3563</v>
      </c>
      <c r="B21" s="19">
        <v>2342</v>
      </c>
      <c r="C21" s="19">
        <v>2012</v>
      </c>
      <c r="D21" s="19">
        <v>1838</v>
      </c>
      <c r="E21" s="19">
        <v>20</v>
      </c>
    </row>
    <row r="22" spans="1:5" ht="12.75">
      <c r="A22" s="19">
        <v>2337</v>
      </c>
      <c r="B22" s="19">
        <v>1318</v>
      </c>
      <c r="C22" s="19">
        <v>959</v>
      </c>
      <c r="D22" s="19">
        <v>601</v>
      </c>
      <c r="E22" s="19">
        <v>21</v>
      </c>
    </row>
    <row r="23" spans="1:5" ht="12.75">
      <c r="A23" s="19">
        <v>11281</v>
      </c>
      <c r="B23" s="19">
        <v>8572</v>
      </c>
      <c r="C23" s="19">
        <v>7816</v>
      </c>
      <c r="D23" s="19">
        <v>4380</v>
      </c>
      <c r="E23" s="19">
        <v>22</v>
      </c>
    </row>
    <row r="24" spans="1:5" ht="12.75">
      <c r="A24" s="19">
        <v>1429</v>
      </c>
      <c r="B24" s="19">
        <v>1253</v>
      </c>
      <c r="C24" s="19">
        <v>1038</v>
      </c>
      <c r="D24" s="19">
        <v>599</v>
      </c>
      <c r="E24" s="19">
        <v>23</v>
      </c>
    </row>
    <row r="25" spans="1:5" ht="12.75">
      <c r="A25" s="19">
        <v>47813</v>
      </c>
      <c r="B25" s="19">
        <v>39519</v>
      </c>
      <c r="C25" s="19">
        <v>31638</v>
      </c>
      <c r="D25" s="19">
        <v>31114</v>
      </c>
      <c r="E25" s="19">
        <v>24</v>
      </c>
    </row>
    <row r="26" spans="1:5" ht="12.75">
      <c r="A26" s="19">
        <v>40738</v>
      </c>
      <c r="B26" s="19">
        <v>34206</v>
      </c>
      <c r="C26" s="19">
        <v>31638</v>
      </c>
      <c r="D26" s="19">
        <v>31114</v>
      </c>
      <c r="E26" s="19">
        <v>25</v>
      </c>
    </row>
    <row r="27" spans="1:5" ht="12.75">
      <c r="A27" s="19">
        <v>1732</v>
      </c>
      <c r="B27" s="19">
        <v>1091</v>
      </c>
      <c r="C27" s="19">
        <v>694</v>
      </c>
      <c r="D27" s="19">
        <v>170</v>
      </c>
      <c r="E27" s="19">
        <v>26</v>
      </c>
    </row>
    <row r="28" spans="1:5" ht="12.75">
      <c r="A28" s="19">
        <v>35480</v>
      </c>
      <c r="B28" s="19">
        <v>30410</v>
      </c>
      <c r="C28" s="19">
        <v>28681</v>
      </c>
      <c r="D28" s="19">
        <v>18376</v>
      </c>
      <c r="E28" s="19">
        <v>27</v>
      </c>
    </row>
    <row r="29" spans="1:5" ht="12.75">
      <c r="A29" s="19">
        <v>8971</v>
      </c>
      <c r="B29" s="19">
        <v>6258</v>
      </c>
      <c r="C29" s="19">
        <v>5647</v>
      </c>
      <c r="D29" s="19">
        <v>2419</v>
      </c>
      <c r="E29" s="19">
        <v>28</v>
      </c>
    </row>
    <row r="30" spans="1:5" ht="12.75">
      <c r="A30" s="19">
        <v>495</v>
      </c>
      <c r="B30" s="19">
        <v>293</v>
      </c>
      <c r="C30" s="19">
        <v>293</v>
      </c>
      <c r="D30" s="19">
        <v>144</v>
      </c>
      <c r="E30" s="19">
        <v>29</v>
      </c>
    </row>
    <row r="31" spans="1:5" ht="12.75">
      <c r="A31" s="19">
        <v>670</v>
      </c>
      <c r="B31" s="19">
        <v>523</v>
      </c>
      <c r="C31" s="19">
        <v>481</v>
      </c>
      <c r="D31" s="19">
        <v>223</v>
      </c>
      <c r="E31" s="19">
        <v>30</v>
      </c>
    </row>
    <row r="32" spans="1:5" ht="12.75">
      <c r="A32" s="19">
        <v>2415</v>
      </c>
      <c r="B32" s="19">
        <v>1903</v>
      </c>
      <c r="C32" s="19">
        <v>0</v>
      </c>
      <c r="D32" s="19">
        <v>1043</v>
      </c>
      <c r="E32" s="19">
        <v>31</v>
      </c>
    </row>
    <row r="33" spans="1:5" ht="12.75">
      <c r="A33" s="19">
        <v>1761</v>
      </c>
      <c r="B33" s="19">
        <v>1472</v>
      </c>
      <c r="C33" s="19">
        <v>0</v>
      </c>
      <c r="D33" s="19">
        <v>415</v>
      </c>
      <c r="E33" s="19">
        <v>32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2016-08-18T06:27:54Z</cp:lastPrinted>
  <dcterms:created xsi:type="dcterms:W3CDTF">2011-07-25T06:55:32Z</dcterms:created>
  <dcterms:modified xsi:type="dcterms:W3CDTF">2016-08-18T07:28:06Z</dcterms:modified>
  <cp:category/>
  <cp:version/>
  <cp:contentType/>
  <cp:contentStatus/>
</cp:coreProperties>
</file>